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DP\ปีงบประมาณ 2568\รอบที่ 1-2568 (ต.ค. 67- มี.ค. 68)\"/>
    </mc:Choice>
  </mc:AlternateContent>
  <xr:revisionPtr revIDLastSave="0" documentId="13_ncr:1_{86608A6E-70A7-4F8F-96D8-588667EC94AC}" xr6:coauthVersionLast="47" xr6:coauthVersionMax="47" xr10:uidLastSave="{00000000-0000-0000-0000-000000000000}"/>
  <bookViews>
    <workbookView xWindow="-108" yWindow="-108" windowWidth="19416" windowHeight="10416" xr2:uid="{23DF6B6A-7AAB-43E8-8662-DD48A5690BBC}"/>
  </bookViews>
  <sheets>
    <sheet name="แบบสรุปข้อมูล (ส่งพร้อมบันทึก)" sheetId="4" r:id="rId1"/>
    <sheet name="แบบบันทึกแผน-ผล 68" sheetId="1" r:id="rId2"/>
    <sheet name="Sheet1" sheetId="5" state="hidden" r:id="rId3"/>
    <sheet name="list" sheetId="2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4" l="1"/>
  <c r="I18" i="4"/>
  <c r="D20" i="4"/>
  <c r="D19" i="4"/>
  <c r="D18" i="4"/>
  <c r="D12" i="4"/>
  <c r="H4" i="1"/>
  <c r="H16" i="4" s="1"/>
  <c r="E4" i="1"/>
  <c r="H10" i="4" s="1"/>
  <c r="I14" i="4"/>
  <c r="I13" i="4"/>
  <c r="I12" i="4"/>
  <c r="D15" i="4"/>
  <c r="D14" i="4"/>
  <c r="D13" i="4"/>
  <c r="B2" i="5" l="1"/>
  <c r="C3" i="5"/>
  <c r="B3" i="5" s="1"/>
  <c r="C4" i="5"/>
  <c r="D4" i="5" s="1"/>
  <c r="C5" i="5"/>
  <c r="D5" i="5" s="1"/>
  <c r="C6" i="5"/>
  <c r="D6" i="5" s="1"/>
  <c r="C7" i="5"/>
  <c r="D7" i="5" s="1"/>
  <c r="C8" i="5"/>
  <c r="D8" i="5" s="1"/>
  <c r="C9" i="5"/>
  <c r="D9" i="5" s="1"/>
  <c r="C10" i="5"/>
  <c r="D10" i="5" s="1"/>
  <c r="C11" i="5"/>
  <c r="D11" i="5" s="1"/>
  <c r="C12" i="5"/>
  <c r="D12" i="5" s="1"/>
  <c r="C13" i="5"/>
  <c r="D13" i="5" s="1"/>
  <c r="C14" i="5"/>
  <c r="D14" i="5" s="1"/>
  <c r="C15" i="5"/>
  <c r="D15" i="5" s="1"/>
  <c r="C16" i="5"/>
  <c r="D16" i="5" s="1"/>
  <c r="C17" i="5"/>
  <c r="D17" i="5" s="1"/>
  <c r="C18" i="5"/>
  <c r="D18" i="5" s="1"/>
  <c r="C19" i="5"/>
  <c r="D19" i="5" s="1"/>
  <c r="C20" i="5"/>
  <c r="D20" i="5" s="1"/>
  <c r="C21" i="5"/>
  <c r="D21" i="5" s="1"/>
  <c r="C22" i="5"/>
  <c r="D22" i="5" s="1"/>
  <c r="C23" i="5"/>
  <c r="D23" i="5" s="1"/>
  <c r="C24" i="5"/>
  <c r="D24" i="5" s="1"/>
  <c r="C25" i="5"/>
  <c r="D25" i="5" s="1"/>
  <c r="C26" i="5"/>
  <c r="D26" i="5" s="1"/>
  <c r="C27" i="5"/>
  <c r="D27" i="5" s="1"/>
  <c r="C28" i="5"/>
  <c r="D28" i="5" s="1"/>
  <c r="C29" i="5"/>
  <c r="D29" i="5" s="1"/>
  <c r="C30" i="5"/>
  <c r="D30" i="5" s="1"/>
  <c r="C31" i="5"/>
  <c r="D31" i="5" s="1"/>
  <c r="C32" i="5"/>
  <c r="D32" i="5" s="1"/>
  <c r="C33" i="5"/>
  <c r="D33" i="5" s="1"/>
  <c r="C34" i="5"/>
  <c r="D34" i="5" s="1"/>
  <c r="C35" i="5"/>
  <c r="D35" i="5" s="1"/>
  <c r="C36" i="5"/>
  <c r="D36" i="5" s="1"/>
  <c r="C37" i="5"/>
  <c r="D37" i="5" s="1"/>
  <c r="C38" i="5"/>
  <c r="D38" i="5" s="1"/>
  <c r="C39" i="5"/>
  <c r="D39" i="5" s="1"/>
  <c r="C40" i="5"/>
  <c r="D40" i="5" s="1"/>
  <c r="C41" i="5"/>
  <c r="D41" i="5" s="1"/>
  <c r="C42" i="5"/>
  <c r="D42" i="5" s="1"/>
  <c r="C43" i="5"/>
  <c r="D43" i="5" s="1"/>
  <c r="C44" i="5"/>
  <c r="D44" i="5" s="1"/>
  <c r="C45" i="5"/>
  <c r="D45" i="5" s="1"/>
  <c r="C46" i="5"/>
  <c r="D46" i="5" s="1"/>
  <c r="C47" i="5"/>
  <c r="D47" i="5" s="1"/>
  <c r="C48" i="5"/>
  <c r="D48" i="5" s="1"/>
  <c r="C49" i="5"/>
  <c r="D49" i="5" s="1"/>
  <c r="C50" i="5"/>
  <c r="D50" i="5" s="1"/>
  <c r="C51" i="5"/>
  <c r="D51" i="5" s="1"/>
  <c r="C52" i="5"/>
  <c r="D52" i="5" s="1"/>
  <c r="C53" i="5"/>
  <c r="D53" i="5" s="1"/>
  <c r="C54" i="5"/>
  <c r="D54" i="5" s="1"/>
  <c r="C55" i="5"/>
  <c r="D55" i="5" s="1"/>
  <c r="C56" i="5"/>
  <c r="D56" i="5" s="1"/>
  <c r="C57" i="5"/>
  <c r="D57" i="5" s="1"/>
  <c r="C58" i="5"/>
  <c r="D58" i="5" s="1"/>
  <c r="C59" i="5"/>
  <c r="D59" i="5" s="1"/>
  <c r="C60" i="5"/>
  <c r="D60" i="5" s="1"/>
  <c r="C61" i="5"/>
  <c r="D61" i="5" s="1"/>
  <c r="C62" i="5"/>
  <c r="D62" i="5" s="1"/>
  <c r="C63" i="5"/>
  <c r="D63" i="5" s="1"/>
  <c r="C64" i="5"/>
  <c r="D64" i="5" s="1"/>
  <c r="C65" i="5"/>
  <c r="D65" i="5" s="1"/>
  <c r="C66" i="5"/>
  <c r="D66" i="5" s="1"/>
  <c r="C67" i="5"/>
  <c r="D67" i="5" s="1"/>
  <c r="C68" i="5"/>
  <c r="D68" i="5" s="1"/>
  <c r="C69" i="5"/>
  <c r="D69" i="5" s="1"/>
  <c r="C70" i="5"/>
  <c r="D70" i="5" s="1"/>
  <c r="C71" i="5"/>
  <c r="D71" i="5" s="1"/>
  <c r="C72" i="5"/>
  <c r="D72" i="5" s="1"/>
  <c r="C73" i="5"/>
  <c r="D73" i="5" s="1"/>
  <c r="C74" i="5"/>
  <c r="D74" i="5" s="1"/>
  <c r="C75" i="5"/>
  <c r="D75" i="5" s="1"/>
  <c r="C76" i="5"/>
  <c r="D76" i="5" s="1"/>
  <c r="C77" i="5"/>
  <c r="D77" i="5" s="1"/>
  <c r="C78" i="5"/>
  <c r="D78" i="5" s="1"/>
  <c r="C79" i="5"/>
  <c r="D79" i="5" s="1"/>
  <c r="C80" i="5"/>
  <c r="D80" i="5" s="1"/>
  <c r="C81" i="5"/>
  <c r="D81" i="5" s="1"/>
  <c r="C82" i="5"/>
  <c r="D82" i="5" s="1"/>
  <c r="C83" i="5"/>
  <c r="D83" i="5" s="1"/>
  <c r="C84" i="5"/>
  <c r="D84" i="5" s="1"/>
  <c r="C85" i="5"/>
  <c r="D85" i="5" s="1"/>
  <c r="C86" i="5"/>
  <c r="D86" i="5" s="1"/>
  <c r="C87" i="5"/>
  <c r="D87" i="5" s="1"/>
  <c r="C88" i="5"/>
  <c r="D88" i="5" s="1"/>
  <c r="C89" i="5"/>
  <c r="D89" i="5" s="1"/>
  <c r="C90" i="5"/>
  <c r="D90" i="5" s="1"/>
  <c r="C91" i="5"/>
  <c r="D91" i="5" s="1"/>
  <c r="C92" i="5"/>
  <c r="D92" i="5" s="1"/>
  <c r="C93" i="5"/>
  <c r="D93" i="5" s="1"/>
  <c r="C94" i="5"/>
  <c r="D94" i="5" s="1"/>
  <c r="C95" i="5"/>
  <c r="D95" i="5" s="1"/>
  <c r="C96" i="5"/>
  <c r="D96" i="5" s="1"/>
  <c r="C97" i="5"/>
  <c r="D97" i="5" s="1"/>
  <c r="C98" i="5"/>
  <c r="D98" i="5" s="1"/>
  <c r="C99" i="5"/>
  <c r="D99" i="5" s="1"/>
  <c r="C100" i="5"/>
  <c r="D100" i="5" s="1"/>
  <c r="C101" i="5"/>
  <c r="D101" i="5" s="1"/>
  <c r="C102" i="5"/>
  <c r="D102" i="5" s="1"/>
  <c r="C103" i="5"/>
  <c r="D103" i="5" s="1"/>
  <c r="C104" i="5"/>
  <c r="D104" i="5" s="1"/>
  <c r="C105" i="5"/>
  <c r="D105" i="5" s="1"/>
  <c r="C106" i="5"/>
  <c r="D106" i="5" s="1"/>
  <c r="C107" i="5"/>
  <c r="D107" i="5" s="1"/>
  <c r="C108" i="5"/>
  <c r="D108" i="5" s="1"/>
  <c r="C109" i="5"/>
  <c r="D109" i="5" s="1"/>
  <c r="C110" i="5"/>
  <c r="D110" i="5" s="1"/>
  <c r="C111" i="5"/>
  <c r="D111" i="5" s="1"/>
  <c r="C112" i="5"/>
  <c r="D112" i="5" s="1"/>
  <c r="C113" i="5"/>
  <c r="D113" i="5" s="1"/>
  <c r="C114" i="5"/>
  <c r="D114" i="5" s="1"/>
  <c r="C115" i="5"/>
  <c r="D115" i="5" s="1"/>
  <c r="C116" i="5"/>
  <c r="D116" i="5" s="1"/>
  <c r="C117" i="5"/>
  <c r="D117" i="5" s="1"/>
  <c r="C118" i="5"/>
  <c r="D118" i="5" s="1"/>
  <c r="C119" i="5"/>
  <c r="D119" i="5" s="1"/>
  <c r="C120" i="5"/>
  <c r="D120" i="5" s="1"/>
  <c r="C121" i="5"/>
  <c r="D121" i="5" s="1"/>
  <c r="C122" i="5"/>
  <c r="D122" i="5" s="1"/>
  <c r="C123" i="5"/>
  <c r="D123" i="5" s="1"/>
  <c r="C124" i="5"/>
  <c r="D124" i="5" s="1"/>
  <c r="C125" i="5"/>
  <c r="D125" i="5" s="1"/>
  <c r="C126" i="5"/>
  <c r="D126" i="5" s="1"/>
  <c r="C127" i="5"/>
  <c r="D127" i="5" s="1"/>
  <c r="C128" i="5"/>
  <c r="D128" i="5" s="1"/>
  <c r="C129" i="5"/>
  <c r="D129" i="5" s="1"/>
  <c r="C130" i="5"/>
  <c r="D130" i="5" s="1"/>
  <c r="C131" i="5"/>
  <c r="D131" i="5" s="1"/>
  <c r="C132" i="5"/>
  <c r="D132" i="5" s="1"/>
  <c r="C133" i="5"/>
  <c r="D133" i="5" s="1"/>
  <c r="C134" i="5"/>
  <c r="D134" i="5" s="1"/>
  <c r="C135" i="5"/>
  <c r="D135" i="5" s="1"/>
  <c r="C136" i="5"/>
  <c r="D136" i="5" s="1"/>
  <c r="C2" i="5"/>
  <c r="D2" i="5" s="1"/>
  <c r="D3" i="5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<sst xmlns="http://schemas.openxmlformats.org/spreadsheetml/2006/main" count="689" uniqueCount="276">
  <si>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</si>
  <si>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</si>
  <si>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</si>
  <si>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</si>
  <si>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</si>
  <si>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</si>
  <si>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</si>
  <si>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</si>
  <si>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</si>
  <si>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</si>
  <si>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</si>
  <si>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</si>
  <si>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</si>
  <si>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</si>
  <si>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</si>
  <si>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</si>
  <si>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</si>
  <si>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</si>
  <si>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</si>
  <si>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</si>
  <si>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</si>
  <si>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</si>
  <si>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</si>
  <si>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</si>
  <si>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</si>
  <si>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</si>
  <si>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</si>
  <si>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</si>
  <si>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</si>
  <si>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</si>
  <si>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</si>
  <si>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</si>
  <si>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</si>
  <si>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</si>
  <si>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</si>
  <si>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</si>
  <si>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</si>
  <si>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</si>
  <si>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</si>
  <si>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</si>
  <si>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</si>
  <si>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</si>
  <si>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</si>
  <si>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</si>
  <si>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</si>
  <si>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</si>
  <si>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</si>
  <si>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</si>
  <si>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</si>
  <si>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</si>
  <si>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</si>
  <si>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</si>
  <si>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</si>
  <si>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</si>
  <si>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</si>
  <si>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</si>
  <si>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</si>
  <si>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</si>
  <si>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</si>
  <si>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</si>
  <si>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</si>
  <si>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</si>
  <si>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</si>
  <si>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</si>
  <si>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</si>
  <si>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</si>
  <si>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</si>
  <si>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</si>
  <si>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</si>
  <si>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</si>
  <si>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</si>
  <si>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</si>
  <si>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</si>
  <si>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</si>
  <si>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</si>
  <si>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</si>
  <si>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</si>
  <si>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</si>
  <si>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</si>
  <si>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</si>
  <si>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</si>
  <si>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</si>
  <si>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</si>
  <si>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</si>
  <si>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</si>
  <si>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</si>
  <si>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</si>
  <si>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</si>
  <si>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</si>
  <si>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</si>
  <si>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</si>
  <si>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</si>
  <si>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</si>
  <si>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</si>
  <si>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</si>
  <si>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</si>
  <si>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</si>
  <si>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2/2568</t>
    </r>
  </si>
  <si>
    <t>(ระบุชื่อ-สกุล)</t>
  </si>
  <si>
    <t>จำนวน ............................................ คน</t>
  </si>
  <si>
    <t>..................คน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</si>
  <si>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</si>
  <si>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</si>
  <si>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</si>
  <si>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</si>
  <si>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</si>
  <si>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</si>
  <si>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</si>
  <si>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</si>
  <si>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</si>
  <si>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</si>
  <si>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</si>
  <si>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ผู้รายงาน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</si>
  <si>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</si>
  <si>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</si>
  <si>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</si>
  <si>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</si>
  <si>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</si>
  <si>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</si>
  <si>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</si>
  <si>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</si>
  <si>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</si>
  <si>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</si>
  <si>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</si>
  <si>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</si>
  <si>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</si>
  <si>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</si>
  <si>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</si>
  <si>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</si>
  <si>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</si>
  <si>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2)</t>
    </r>
  </si>
  <si>
    <r>
      <t xml:space="preserve">แผนการพัฒนาผู้ใต้บังคับบัญชา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</si>
  <si>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2)</t>
    </r>
  </si>
  <si>
    <t>ผู้อำนวยกาสำนัก/กอง/เทียบเท่า</t>
  </si>
  <si>
    <t>ทักษะดิจิทัล</t>
  </si>
  <si>
    <t>สัตวแพทย์</t>
  </si>
  <si>
    <t>นายช่างไฟฟ้า</t>
  </si>
  <si>
    <t xml:space="preserve">รอบการประเมิน  </t>
  </si>
  <si>
    <t xml:space="preserve">ชื่อหน่วยงาน  </t>
  </si>
  <si>
    <t>นางถิรมน จุลานุกะ</t>
  </si>
  <si>
    <t>นางสาวโสธิญา ตาแม่ก๋ง</t>
  </si>
  <si>
    <t>นายเจษฎา พึ่งธรรมวงศ์</t>
  </si>
  <si>
    <t>นางสาวพรกมล เจริญบุญ</t>
  </si>
  <si>
    <t>นางสาวออยนารี แก้วสาย</t>
  </si>
  <si>
    <t>นายโชคประเสริฐ พู่แสงทองชัย</t>
  </si>
  <si>
    <t>นางสาวปิยะฎา จีนเมือง</t>
  </si>
  <si>
    <t>นางสาวธีรนุช อินทรประชา</t>
  </si>
  <si>
    <t>นางสาวดรุณี คำรอด</t>
  </si>
  <si>
    <t>นางสาวกฤษฎาพร ชลนาถอัครกุล</t>
  </si>
  <si>
    <t>นางสาววันทนี สุขเขียว</t>
  </si>
  <si>
    <t>นางสาวอัศชิสา เบ็งจันทึก</t>
  </si>
  <si>
    <t>นางสาวชติญา บัวหลวง</t>
  </si>
  <si>
    <t>นางพนิดา วงษ์ทน</t>
  </si>
  <si>
    <t>นายฐาณิชกรณ์ พรานเจริญ</t>
  </si>
  <si>
    <t>นางสาวอนงนุช สาครินทร์</t>
  </si>
  <si>
    <t>นางวาริน พงษ์รื่น</t>
  </si>
  <si>
    <t>นางสาวนัฐจนันท์ พันศรี</t>
  </si>
  <si>
    <t>ว่าที่ ร.ต.พิชิตพล กันทะ</t>
  </si>
  <si>
    <t>นางจิดาภา หนูเกตุ</t>
  </si>
  <si>
    <t>นางสาวปริญา สรเสนา</t>
  </si>
  <si>
    <t>นางสาวณัฐสุวรรณ บัวงาม</t>
  </si>
  <si>
    <t>นางสาวปาณิสรา จันทร์นาค</t>
  </si>
  <si>
    <t>นายภัวรัญชน์ แปะทอง</t>
  </si>
  <si>
    <t>นายวิฑูรย์ ศิริทรัพย์พกิจ</t>
  </si>
  <si>
    <t>นางสาวลาวรรณ แก้วเอี่ยม</t>
  </si>
  <si>
    <t>นางสาวมนัสยา น้อยเงิน</t>
  </si>
  <si>
    <t>นายวิทยา มากสิน</t>
  </si>
  <si>
    <t>นายวิทยา ใจหลัก</t>
  </si>
  <si>
    <t>นายสำราญ จันทร์หนู</t>
  </si>
  <si>
    <t>นางสุธิดา สินสุริยะ</t>
  </si>
  <si>
    <t>นางลินดาวรรณ  ทะสะระ</t>
  </si>
  <si>
    <t>นายชัยวัฒน์ วิริยะวิทยานนท์</t>
  </si>
  <si>
    <t>นางมณีนุช จิตรหลัง</t>
  </si>
  <si>
    <t>นายเอกณรงค์ กล่อมจิตต์</t>
  </si>
  <si>
    <t>นายศักดิ์สิทธ์ จริยาเลิศศักดิ์</t>
  </si>
  <si>
    <t>นางสาวมณฑนา วาสนาสุริยพงศ์</t>
  </si>
  <si>
    <t>นางสาววิลาสินี ยิ้มแย้ม</t>
  </si>
  <si>
    <t>นางสาววารี ไหวดี</t>
  </si>
  <si>
    <t>นายวีระพงษ์ วิเศษภัย</t>
  </si>
  <si>
    <t>นางสาวพักชิรา โคตรจันทร์</t>
  </si>
  <si>
    <t>นายพีรภัทร ธานีรัตน์</t>
  </si>
  <si>
    <t>นายพงศ์เทพ บุญสุข</t>
  </si>
  <si>
    <t>นายกิตติ พิมลพันธุ์</t>
  </si>
  <si>
    <t>นางสาวศุภลักษณ์ สมผัด</t>
  </si>
  <si>
    <t>นายเรวัติ สุจริต</t>
  </si>
  <si>
    <t>นางสาวอุทาษิณ มีโชคสม</t>
  </si>
  <si>
    <t>นางสาวพรรณทิพทย์ อภิภูริภิรมย์สุข</t>
  </si>
  <si>
    <t>นายนิรุตน์ โอสถานนท์</t>
  </si>
  <si>
    <t>นายบัญชา อินเดิม</t>
  </si>
  <si>
    <t>นายศิริรัตน์  ศรีบัว</t>
  </si>
  <si>
    <t>นายจิระพงษ์ ยุบลศรี</t>
  </si>
  <si>
    <t>นางสาวปนัดดา สาลี</t>
  </si>
  <si>
    <t>นางสาวณัฐพัชร์ คงคาหลวง</t>
  </si>
  <si>
    <t>นายธงชัย สาลี</t>
  </si>
  <si>
    <t>นางสาวสุทัตตา บุญบาง</t>
  </si>
  <si>
    <t>นางสาวสลิลรัตน์ ชูโชติ</t>
  </si>
  <si>
    <t>นายวิทวัส ธีระวิกสิต</t>
  </si>
  <si>
    <t>นายณัฐพร ไชโย</t>
  </si>
  <si>
    <t>นายธีรบูลย์ คงชื่นจิตร์</t>
  </si>
  <si>
    <t>นายทนงศักดิ์ พึ่งจะแย้ม</t>
  </si>
  <si>
    <t>นายกิตติพรรณ จินดามัง</t>
  </si>
  <si>
    <t>นายเอก นกแสง</t>
  </si>
  <si>
    <t>นายฉัตรชัย นวลปลอด</t>
  </si>
  <si>
    <t>นางสาวจิราภรณ์ เกตุบูรณะ</t>
  </si>
  <si>
    <t>นายศุภกาญจน์ สายทอง</t>
  </si>
  <si>
    <t>นายณัฐวุฒิ จิรสถิตย์เวฬุ</t>
  </si>
  <si>
    <t>นายพีรณัฐ เพชรวาณิชกุล</t>
  </si>
  <si>
    <t>ศิริวรรณ ยิ้มช้อย</t>
  </si>
  <si>
    <t>ฝ่ายบริหารทั่วไป</t>
  </si>
  <si>
    <t>วิลย์ลิกา เพ็ญศรีสวรรค์</t>
  </si>
  <si>
    <t>นางสาววิลย์ลิกา เพ็ญศรีสวรรค์</t>
  </si>
  <si>
    <t>ข้าราชการ(คน)</t>
  </si>
  <si>
    <t>พนักงานราชการ(คน)</t>
  </si>
  <si>
    <t>โทร.</t>
  </si>
  <si>
    <t>ก.พ. - มี.ค.</t>
  </si>
  <si>
    <t>-</t>
  </si>
  <si>
    <t>(1) มาตรฐานกรอบธรรมาภิบาลข้อมูลภาครัฐ (Data Governance Framework Standard)</t>
  </si>
  <si>
    <t>(9) การใช้ Microsoft Excel เพื่อการบริหารข้อมูล</t>
  </si>
  <si>
    <t>(7) Microsoft Office PowerPoint 2016</t>
  </si>
  <si>
    <t>(6) การบริหารความเสี่ยงดิจิทัล (Digital Risk Management)</t>
  </si>
  <si>
    <t>(4) ความฉลาดทางดิจิทัล Digital Intelligence</t>
  </si>
  <si>
    <t>(4) การออกแบบ UX/UI สุดปัง เพื่อดึงดูดความสนใจของผู้ใช้ (Awesome UX/UI design to Grab the User Attention)</t>
  </si>
  <si>
    <t>(8) ความรู้และความเข้าใจข้อมูลสําหรับการวิเคราะห์ข้อมูล (Data Literacy for Data Analytics)</t>
  </si>
  <si>
    <t>(8) Data Analytics</t>
  </si>
  <si>
    <t>(1) ภาวะผู้นําในยุคดิจิทัล (Digital Leadership)</t>
  </si>
  <si>
    <t>(10) การขับเคลื่อนการเปลี่ยนผ่านสู่รัฐบาลดิจิทัล</t>
  </si>
  <si>
    <t>(6) การขับเคลื่อนด้วยข้อมูลสู่การเป็นรัฐบาลดิจิทัล (Data Driven Digital Government Transformation)</t>
  </si>
  <si>
    <t>(1) การใช้เครื่องมือดิจิทัลเพื่อการทํางานภาครัฐ (Essential Digital Tools for Workplace)</t>
  </si>
  <si>
    <t>(2) กฎหมายคุ้มครองข้อมูลส่วนบุคคลสําหรับผู้ปฏิบัติงานภาครัฐ (PDPA for Government Officer)</t>
  </si>
  <si>
    <t>(2) ความเข้าใจและการใช้เทคโนโลยีดิจิทัลอย่างมีประสิทธิภาพ (Understanding and Using Digital Technology)</t>
  </si>
  <si>
    <t>(1) พระราชบัญญัติการบริหารงานและการให้บริการภาครัฐผ่านระบบดิจิทัล (Digital Government Act.)</t>
  </si>
  <si>
    <t>(3) ความเข้าใจและใช้เทคโนโลยีดิจิทัล : ทักษะที่จําเป็นสําหรับการปฏิบัติงานแบบออนไลน์ (Digital Literacy: Essential Skills for Working Online)</t>
  </si>
  <si>
    <t>(2) การออกแบบบริการภาครัฐ (Government Digital Service Design)</t>
  </si>
  <si>
    <t>(7) Data Governance Roadmap : การจัดทําธรรมาภิบาลข้อมูลภาครัฐ</t>
  </si>
  <si>
    <t>(7) การออกแบบองค์กรดิจิทัล</t>
  </si>
  <si>
    <t>(3) แนวปฏิบัติกระบวนการทางดิจิทัลภาครัฐเพื่อสนับสนุนการดําเนินการตาม พ.ร.บ. การปฏิบัติ ราชการทางอิเล็กทรอนิกส์ พ.ศ. 2565</t>
  </si>
  <si>
    <t>(2) การประยุกต์ใช้ความรู้ปัญญาประดิษฐ์ในการพัฒนาหุ่นยนต์สนทนา (Chatbot) เพื่อการบริการภาครัฐ</t>
  </si>
  <si>
    <t>(3) ความรู้ความเข้าใจเกี่ยวกับปัญญาประดิษฐ์ (Artificial Intelligence) สําหรับบุคลากรภาครัฐทุกระดับ</t>
  </si>
  <si>
    <t>(3) การเปลี่ยนผ่านองค์กรสู่ดิจิทัลด้วยกระบวนการคิดเชิงออกแบบ ( Digital Transformation by Design Thinking)</t>
  </si>
  <si>
    <t>(6) Microsoft Office Excel 2016</t>
  </si>
  <si>
    <t>(11) การใช์โปรแกรมดิจิทัลเพื่อการวิเคราะห์ข้อมูล</t>
  </si>
  <si>
    <t>(3) การสร้างความไว้วางใจในองค์กรด้วยเทคโนโลยีดิจิทัล</t>
  </si>
  <si>
    <t>(10) Google Tools เพื่อการพัฒนางาน</t>
  </si>
  <si>
    <t>(5) Microsoft Office Word 2016</t>
  </si>
  <si>
    <t>การจัดชุมนุมนักปฏิบัติ (Community of practice)</t>
  </si>
  <si>
    <t>คน</t>
  </si>
  <si>
    <t>จำนวน</t>
  </si>
  <si>
    <t>วันที่ .................................................</t>
  </si>
  <si>
    <t>สมใจ รัตนอำภา</t>
  </si>
  <si>
    <t>นายอำพล วริทธิธรรม</t>
  </si>
  <si>
    <t>นางสาวบุญเสริม นานอก</t>
  </si>
  <si>
    <t>นางสาวสมใจ รัตนอำภา</t>
  </si>
  <si>
    <t>อัญญมณี  พูลสุขกล่ำ</t>
  </si>
  <si>
    <t>กลุ่มวิจัยและพัฒนาผลิตภัณฑ์ปศุสัตว์</t>
  </si>
  <si>
    <t>เทพฤทธิ์ ทับบุญมี</t>
  </si>
  <si>
    <t>กลุ่มส่งแสริมการแปรรูปผลิตภัณฑ์ปศุสัตว์</t>
  </si>
  <si>
    <t>จีราพร จันทุดม</t>
  </si>
  <si>
    <t>รุ่งทิพย์ สุขคำ</t>
  </si>
  <si>
    <t>กลุ่มยุทธศาสตร์และแผนงาน</t>
  </si>
  <si>
    <t>ชลาชัย ประจงใจ</t>
  </si>
  <si>
    <t>กลุ่มส่งเสริมและพัฒนาการตลาดผลิตภัณฑ์ปศุสัตว์</t>
  </si>
  <si>
    <t>ปาฏลี เอื้อใจ</t>
  </si>
  <si>
    <t>สรินทา พระสุวรรณ</t>
  </si>
  <si>
    <t>ณัฐธวิทย์ วงษ์ทน</t>
  </si>
  <si>
    <t>ชนิมา เบ้าเผิ้ง</t>
  </si>
  <si>
    <t>นภาเจริญ เจียมศรี</t>
  </si>
  <si>
    <t>มี.ค. -ก.ย. 68.</t>
  </si>
  <si>
    <t>เจ้าพนักงานธุรการชำนาญงาน</t>
  </si>
  <si>
    <t>02-6534444 ต่อ 3375</t>
  </si>
  <si>
    <t>กองผลิตภัณฑ์ปศุสัตว์</t>
  </si>
  <si>
    <r>
      <rPr>
        <b/>
        <sz val="14"/>
        <color theme="1"/>
        <rFont val="Wingdings 2"/>
        <family val="1"/>
        <charset val="2"/>
      </rPr>
      <t>R</t>
    </r>
    <r>
      <rPr>
        <b/>
        <sz val="14"/>
        <color theme="1"/>
        <rFont val="TH Sarabun New"/>
        <family val="2"/>
        <charset val="222"/>
      </rPr>
      <t xml:space="preserve">  1/2568</t>
    </r>
  </si>
  <si>
    <t>เบอร์โทร. 02-653-4444 ต่อ 3375</t>
  </si>
  <si>
    <r>
      <rPr>
        <b/>
        <sz val="14"/>
        <color theme="1"/>
        <rFont val="Wingdings 2"/>
        <family val="1"/>
        <charset val="2"/>
      </rPr>
      <t xml:space="preserve">R </t>
    </r>
    <r>
      <rPr>
        <b/>
        <sz val="14"/>
        <color theme="1"/>
        <rFont val="TH Sarabun New"/>
        <family val="2"/>
        <charset val="222"/>
      </rPr>
      <t>1/2568</t>
    </r>
  </si>
  <si>
    <t xml:space="preserve"> Google Tools เพื่อการพัฒนางาน</t>
  </si>
  <si>
    <t>(นางสาวสมใจ รัตนอำภา)</t>
  </si>
  <si>
    <t>(นายอำพล วริทธิธรรม)
นักวิชาการสัตวบาลชำนาญการพิเศษ ปฏิบัติหน้าที่ในฐานะ
ผู้อำนวยการกองผลิตภัณฑ์ปศุสัตว์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</si>
</sst>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6"/>
      <color theme="1"/>
      <name val="TH Sarabun New"/>
      <family val="2"/>
      <charset val="222"/>
    </font>
    <font>
      <b/>
      <sz val="16"/>
      <color theme="1"/>
      <name val="TH Sarabun New"/>
      <family val="2"/>
      <charset val="22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Wingdings 2"/>
      <family val="1"/>
      <charset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  <charset val="222"/>
    </font>
    <font>
      <b/>
      <sz val="14"/>
      <color theme="1"/>
      <name val="TH Sarabun New"/>
      <family val="1"/>
      <charset val="2"/>
    </font>
    <font>
      <sz val="8"/>
      <name val="TH Sarabun New"/>
      <family val="2"/>
      <charset val="222"/>
    </font>
    <font>
      <u/>
      <sz val="14"/>
      <color theme="1"/>
      <name val="TH Sarabun New"/>
      <family val="2"/>
    </font>
    <font>
      <b/>
      <sz val="18"/>
      <color theme="1"/>
      <name val="TH Sarabun New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0"/>
      <color rgb="FF333333"/>
      <name val="Helvetica"/>
      <family val="2"/>
    </font>
    <font>
      <sz val="16"/>
      <color rgb="FF00000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49" fontId="5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2" xfId="0" applyFont="1" applyFill="1" applyBorder="1"/>
    <xf numFmtId="0" fontId="11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49" fontId="12" fillId="0" borderId="0" xfId="0" applyNumberFormat="1" applyFont="1"/>
    <xf numFmtId="0" fontId="7" fillId="0" borderId="5" xfId="0" applyFont="1" applyBorder="1" applyAlignment="1">
      <alignment horizontal="left"/>
    </xf>
    <xf numFmtId="0" fontId="8" fillId="0" borderId="6" xfId="0" applyFont="1" applyBorder="1"/>
    <xf numFmtId="0" fontId="8" fillId="0" borderId="5" xfId="0" applyFont="1" applyBorder="1"/>
    <xf numFmtId="0" fontId="14" fillId="0" borderId="0" xfId="0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7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5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5" borderId="2" xfId="0" applyFont="1" applyFill="1" applyBorder="1"/>
    <xf numFmtId="0" fontId="3" fillId="0" borderId="0" xfId="0" applyFont="1" applyAlignment="1">
      <alignment horizontal="right"/>
    </xf>
    <xf numFmtId="0" fontId="15" fillId="0" borderId="0" xfId="0" applyFont="1"/>
    <xf numFmtId="0" fontId="16" fillId="0" borderId="19" xfId="0" applyFont="1" applyBorder="1" applyProtection="1">
      <protection locked="0"/>
    </xf>
    <xf numFmtId="49" fontId="16" fillId="0" borderId="3" xfId="0" applyNumberFormat="1" applyFont="1" applyBorder="1" applyAlignment="1" applyProtection="1">
      <alignment vertical="center" shrinkToFit="1"/>
      <protection locked="0"/>
    </xf>
    <xf numFmtId="49" fontId="16" fillId="0" borderId="19" xfId="0" applyNumberFormat="1" applyFont="1" applyBorder="1" applyAlignment="1" applyProtection="1">
      <alignment vertical="center" shrinkToFit="1"/>
      <protection locked="0"/>
    </xf>
    <xf numFmtId="0" fontId="16" fillId="0" borderId="19" xfId="0" applyFont="1" applyBorder="1" applyAlignment="1" applyProtection="1">
      <alignment vertical="center" shrinkToFit="1"/>
      <protection locked="0"/>
    </xf>
    <xf numFmtId="49" fontId="17" fillId="0" borderId="19" xfId="0" applyNumberFormat="1" applyFont="1" applyBorder="1" applyAlignment="1" applyProtection="1">
      <alignment vertical="center" shrinkToFit="1"/>
      <protection locked="0"/>
    </xf>
    <xf numFmtId="0" fontId="18" fillId="0" borderId="0" xfId="0" applyFont="1"/>
    <xf numFmtId="0" fontId="19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7" fontId="7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left"/>
    </xf>
    <xf numFmtId="0" fontId="16" fillId="0" borderId="20" xfId="0" applyFont="1" applyBorder="1"/>
    <xf numFmtId="0" fontId="16" fillId="0" borderId="21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16" fillId="0" borderId="21" xfId="0" applyFont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4" fillId="5" borderId="3" xfId="0" applyFont="1" applyFill="1" applyBorder="1"/>
    <xf numFmtId="0" fontId="4" fillId="5" borderId="3" xfId="0" applyFont="1" applyFill="1" applyBorder="1" applyAlignment="1">
      <alignment horizontal="center"/>
    </xf>
    <xf numFmtId="0" fontId="4" fillId="3" borderId="3" xfId="0" applyFont="1" applyFill="1" applyBorder="1"/>
    <xf numFmtId="0" fontId="8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403110</xdr:colOff>
      <xdr:row>3</xdr:row>
      <xdr:rowOff>130348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7782" y="0"/>
          <a:ext cx="1075055" cy="1065530"/>
        </a:xfrm>
        <a:prstGeom prst="rect">
          <a:avLst/>
        </a:prstGeom>
      </xdr:spPr>
    </xdr:pic>
    <xdr:clientData/>
  </xdr:twoCellAnchor>
  <xdr:twoCellAnchor editAs="oneCell">
    <xdr:from>
      <xdr:col>2</xdr:col>
      <xdr:colOff>10886</xdr:colOff>
      <xdr:row>33</xdr:row>
      <xdr:rowOff>239748</xdr:rowOff>
    </xdr:from>
    <xdr:to>
      <xdr:col>3</xdr:col>
      <xdr:colOff>87087</xdr:colOff>
      <xdr:row>34</xdr:row>
      <xdr:rowOff>363581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654D5912-A1EF-4D7E-BD4A-DD9D322111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21" t="39199" r="31451" b="36143"/>
        <a:stretch/>
      </xdr:blipFill>
      <xdr:spPr>
        <a:xfrm>
          <a:off x="1349829" y="9427291"/>
          <a:ext cx="751115" cy="39597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255157</xdr:rowOff>
    </xdr:from>
    <xdr:to>
      <xdr:col>8</xdr:col>
      <xdr:colOff>283028</xdr:colOff>
      <xdr:row>34</xdr:row>
      <xdr:rowOff>280307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296B993A-85BB-483F-973D-D6CD37069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3514" y="9442700"/>
          <a:ext cx="957943" cy="297293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fb t="e">#NAME?</fb>
    <v>4</v>
    <v>1</v>
  </rv>
  <rv s="1">
    <fb t="e">#NAME?</fb>
    <v>4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FCC40-DA0C-461D-A8EB-EE7BCB338FCF}">
  <dimension ref="A4:J38"/>
  <sheetViews>
    <sheetView tabSelected="1" topLeftCell="A10" zoomScale="70" zoomScaleNormal="70" workbookViewId="0">
      <selection activeCell="Q36" sqref="Q36"/>
    </sheetView>
  </sheetViews>
  <sheetFormatPr defaultRowHeight="24.6"/>
  <cols>
    <col min="1" max="1" width="8.69921875" customWidth="1"/>
  </cols>
  <sheetData>
    <row r="4" spans="1:10" ht="15" customHeight="1"/>
    <row r="5" spans="1:10">
      <c r="A5" s="73" t="s">
        <v>116</v>
      </c>
      <c r="B5" s="73"/>
      <c r="C5" s="73"/>
      <c r="D5" s="73"/>
      <c r="E5" s="73"/>
      <c r="F5" s="73"/>
      <c r="G5" s="73"/>
      <c r="H5" s="73"/>
      <c r="I5" s="73"/>
      <c r="J5" s="73"/>
    </row>
    <row r="6" spans="1:10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</row>
    <row r="7" spans="1:10" ht="37.200000000000003" customHeight="1">
      <c r="A7" s="73" t="s">
        <v>269</v>
      </c>
      <c r="B7" s="73"/>
      <c r="C7" s="73"/>
      <c r="D7" s="73"/>
      <c r="E7" s="73"/>
      <c r="F7" s="73"/>
      <c r="G7" s="73"/>
      <c r="H7" s="73"/>
      <c r="I7" s="73"/>
      <c r="J7" s="73"/>
    </row>
    <row r="8" spans="1:10" s="2" customFormat="1" ht="21">
      <c r="A8" s="2" t="s">
        <v>1</v>
      </c>
      <c r="D8" s="17" t="s">
        <v>272</v>
      </c>
      <c r="H8" s="3" t="s">
        <v>97</v>
      </c>
    </row>
    <row r="9" spans="1:10" s="6" customFormat="1" ht="21">
      <c r="A9" s="74" t="s">
        <v>131</v>
      </c>
      <c r="B9" s="75"/>
      <c r="C9" s="75"/>
      <c r="D9" s="75"/>
      <c r="E9" s="75"/>
      <c r="F9" s="75"/>
      <c r="G9" s="75"/>
      <c r="H9" s="75"/>
      <c r="I9" s="75"/>
      <c r="J9" s="76"/>
    </row>
    <row r="10" spans="1:10" s="6" customFormat="1" ht="21">
      <c r="A10" s="18" t="s">
        <v>61</v>
      </c>
      <c r="G10" s="56" t="s">
        <v>246</v>
      </c>
      <c r="H10" s="56">
        <f>'แบบบันทึกแผน-ผล 68'!E4</f>
        <v>4</v>
      </c>
      <c r="I10" s="6" t="s">
        <v>245</v>
      </c>
      <c r="J10" s="19"/>
    </row>
    <row r="11" spans="1:10" s="6" customFormat="1" ht="21">
      <c r="A11" s="20"/>
      <c r="B11" s="21" t="s">
        <v>52</v>
      </c>
      <c r="J11" s="19"/>
    </row>
    <row r="12" spans="1:10" s="6" customFormat="1" ht="21">
      <c r="A12" s="20"/>
      <c r="B12" s="6" t="s">
        <v>53</v>
      </c>
      <c r="D12" s="56">
        <f>COUNTIFS('แบบบันทึกแผน-ผล 68'!$F$10:$F$23,"=เชี่ยวชาญ")</f>
        <v>0</v>
      </c>
      <c r="E12" s="6" t="s">
        <v>245</v>
      </c>
      <c r="G12" s="6" t="s">
        <v>57</v>
      </c>
      <c r="I12" s="56">
        <f>COUNTIFS('แบบบันทึกแผน-ผล 68'!$F$10:$F$23,"=อาวุโส")</f>
        <v>0</v>
      </c>
      <c r="J12" s="19" t="s">
        <v>245</v>
      </c>
    </row>
    <row r="13" spans="1:10" s="6" customFormat="1" ht="21">
      <c r="A13" s="20"/>
      <c r="B13" s="6" t="s">
        <v>54</v>
      </c>
      <c r="D13" s="56">
        <f>COUNTIFS('แบบบันทึกแผน-ผล 68'!$F$10:$F$23,"=ชำนาญการพิเศษ")</f>
        <v>2</v>
      </c>
      <c r="E13" s="6" t="s">
        <v>245</v>
      </c>
      <c r="G13" s="6" t="s">
        <v>58</v>
      </c>
      <c r="I13" s="56">
        <f>COUNTIFS('แบบบันทึกแผน-ผล 68'!$F$10:$F$23,"=ชำนาญงาน")</f>
        <v>1</v>
      </c>
      <c r="J13" s="19" t="s">
        <v>245</v>
      </c>
    </row>
    <row r="14" spans="1:10" s="6" customFormat="1" ht="21">
      <c r="A14" s="20"/>
      <c r="B14" s="6" t="s">
        <v>55</v>
      </c>
      <c r="D14" s="56">
        <f>COUNTIFS('แบบบันทึกแผน-ผล 68'!$F$10:$F$23,"=ชำนาญการ")</f>
        <v>1</v>
      </c>
      <c r="E14" s="6" t="s">
        <v>245</v>
      </c>
      <c r="G14" s="6" t="s">
        <v>59</v>
      </c>
      <c r="I14" s="56">
        <f>COUNTIFS('แบบบันทึกแผน-ผล 68'!$F$10:$F$23,"=ปฏิบัติงาน")</f>
        <v>0</v>
      </c>
      <c r="J14" s="19" t="s">
        <v>245</v>
      </c>
    </row>
    <row r="15" spans="1:10" s="6" customFormat="1" ht="21">
      <c r="A15" s="22"/>
      <c r="B15" s="23" t="s">
        <v>56</v>
      </c>
      <c r="C15" s="23"/>
      <c r="D15" s="59">
        <f>COUNTIFS('แบบบันทึกแผน-ผล 68'!$F$10:$F$23,"=ปฏิบัติการ")</f>
        <v>0</v>
      </c>
      <c r="E15" s="23" t="s">
        <v>245</v>
      </c>
      <c r="F15" s="23"/>
      <c r="G15" s="23"/>
      <c r="H15" s="23"/>
      <c r="I15" s="23"/>
      <c r="J15" s="24"/>
    </row>
    <row r="16" spans="1:10" s="6" customFormat="1" ht="21">
      <c r="A16" s="25" t="s">
        <v>62</v>
      </c>
      <c r="B16" s="26"/>
      <c r="C16" s="26"/>
      <c r="D16" s="26"/>
      <c r="E16" s="26"/>
      <c r="F16" s="26"/>
      <c r="G16" s="57" t="s">
        <v>246</v>
      </c>
      <c r="H16" s="57">
        <f>'แบบบันทึกแผน-ผล 68'!H4</f>
        <v>10</v>
      </c>
      <c r="I16" s="26" t="s">
        <v>245</v>
      </c>
      <c r="J16" s="27"/>
    </row>
    <row r="17" spans="1:10" s="6" customFormat="1" ht="21">
      <c r="A17" s="28"/>
      <c r="B17" s="21" t="s">
        <v>101</v>
      </c>
      <c r="J17" s="19"/>
    </row>
    <row r="18" spans="1:10" s="6" customFormat="1" ht="21">
      <c r="A18" s="28"/>
      <c r="B18" s="6" t="s">
        <v>104</v>
      </c>
      <c r="D18" s="56">
        <f>COUNTIFS('แบบบันทึกแผน-ผล 68'!$G$10:$G$23,"=บริการ")</f>
        <v>3</v>
      </c>
      <c r="E18" s="6" t="s">
        <v>245</v>
      </c>
      <c r="G18" s="6" t="s">
        <v>108</v>
      </c>
      <c r="I18" s="56">
        <f>COUNTIFS('แบบบันทึกแผน-ผล 68'!$G$10:$G$23,"=เชี่ยวชาญเฉพาะ")</f>
        <v>0</v>
      </c>
      <c r="J18" s="19" t="s">
        <v>245</v>
      </c>
    </row>
    <row r="19" spans="1:10" s="6" customFormat="1" ht="21">
      <c r="A19" s="28"/>
      <c r="B19" s="6" t="s">
        <v>105</v>
      </c>
      <c r="D19" s="56">
        <f>COUNTIFS('แบบบันทึกแผน-ผล 68'!$G$10:$G$23,"=เทคนิค")</f>
        <v>0</v>
      </c>
      <c r="E19" s="6" t="s">
        <v>245</v>
      </c>
      <c r="G19" s="6" t="s">
        <v>109</v>
      </c>
      <c r="I19" s="56">
        <f>COUNTIFS('แบบบันทึกแผน-ผล 68'!$G$10:$G$23,"=เชี่ยวชาญพิเศษ")</f>
        <v>0</v>
      </c>
      <c r="J19" s="19" t="s">
        <v>245</v>
      </c>
    </row>
    <row r="20" spans="1:10" s="6" customFormat="1" ht="21">
      <c r="A20" s="29"/>
      <c r="B20" s="30" t="s">
        <v>106</v>
      </c>
      <c r="C20" s="30"/>
      <c r="D20" s="60">
        <f>COUNTIFS('แบบบันทึกแผน-ผล 68'!$G$10:$G$23,"=บริหารทั่วไป")</f>
        <v>6</v>
      </c>
      <c r="E20" s="30" t="s">
        <v>245</v>
      </c>
      <c r="F20" s="30"/>
      <c r="G20" s="30"/>
      <c r="H20" s="30"/>
      <c r="I20" s="30"/>
      <c r="J20" s="31"/>
    </row>
    <row r="21" spans="1:10" s="6" customFormat="1" ht="10.95" customHeight="1"/>
    <row r="22" spans="1:10" s="6" customFormat="1" ht="21">
      <c r="A22" s="77" t="s">
        <v>132</v>
      </c>
      <c r="B22" s="78"/>
      <c r="C22" s="78"/>
      <c r="D22" s="78"/>
      <c r="E22" s="78"/>
      <c r="F22" s="78"/>
      <c r="G22" s="78"/>
      <c r="H22" s="78"/>
      <c r="I22" s="78"/>
      <c r="J22" s="79"/>
    </row>
    <row r="23" spans="1:10" s="6" customFormat="1" ht="21">
      <c r="A23" s="18" t="s">
        <v>61</v>
      </c>
      <c r="G23" s="6" t="s">
        <v>99</v>
      </c>
      <c r="J23" s="19"/>
    </row>
    <row r="24" spans="1:10" s="6" customFormat="1" ht="21">
      <c r="A24" s="20"/>
      <c r="B24" s="21" t="s">
        <v>52</v>
      </c>
      <c r="J24" s="19"/>
    </row>
    <row r="25" spans="1:10" s="6" customFormat="1" ht="21">
      <c r="A25" s="20"/>
      <c r="B25" s="6" t="s">
        <v>53</v>
      </c>
      <c r="D25" s="6" t="s">
        <v>100</v>
      </c>
      <c r="G25" s="6" t="s">
        <v>57</v>
      </c>
      <c r="I25" s="6" t="s">
        <v>100</v>
      </c>
      <c r="J25" s="19"/>
    </row>
    <row r="26" spans="1:10" s="6" customFormat="1" ht="21">
      <c r="A26" s="20"/>
      <c r="B26" s="6" t="s">
        <v>54</v>
      </c>
      <c r="D26" s="6" t="s">
        <v>100</v>
      </c>
      <c r="G26" s="6" t="s">
        <v>58</v>
      </c>
      <c r="I26" s="6" t="s">
        <v>100</v>
      </c>
      <c r="J26" s="19"/>
    </row>
    <row r="27" spans="1:10" s="6" customFormat="1" ht="21">
      <c r="A27" s="20"/>
      <c r="B27" s="6" t="s">
        <v>55</v>
      </c>
      <c r="D27" s="6" t="s">
        <v>100</v>
      </c>
      <c r="G27" s="6" t="s">
        <v>59</v>
      </c>
      <c r="I27" s="6" t="s">
        <v>100</v>
      </c>
      <c r="J27" s="19"/>
    </row>
    <row r="28" spans="1:10" s="6" customFormat="1" ht="21">
      <c r="A28" s="22"/>
      <c r="B28" s="23" t="s">
        <v>56</v>
      </c>
      <c r="C28" s="23"/>
      <c r="D28" s="23" t="s">
        <v>100</v>
      </c>
      <c r="E28" s="23"/>
      <c r="F28" s="23"/>
      <c r="G28" s="23"/>
      <c r="H28" s="23"/>
      <c r="I28" s="23"/>
      <c r="J28" s="24"/>
    </row>
    <row r="29" spans="1:10" s="6" customFormat="1" ht="21">
      <c r="A29" s="25" t="s">
        <v>62</v>
      </c>
      <c r="B29" s="26"/>
      <c r="C29" s="26"/>
      <c r="D29" s="26"/>
      <c r="E29" s="26"/>
      <c r="F29" s="26"/>
      <c r="G29" s="26" t="s">
        <v>99</v>
      </c>
      <c r="H29" s="26"/>
      <c r="I29" s="26"/>
      <c r="J29" s="27"/>
    </row>
    <row r="30" spans="1:10" s="6" customFormat="1" ht="21">
      <c r="A30" s="28"/>
      <c r="B30" s="21" t="s">
        <v>101</v>
      </c>
      <c r="J30" s="19"/>
    </row>
    <row r="31" spans="1:10" s="6" customFormat="1" ht="21">
      <c r="A31" s="28"/>
      <c r="B31" s="6" t="s">
        <v>104</v>
      </c>
      <c r="D31" s="6" t="s">
        <v>100</v>
      </c>
      <c r="G31" s="6" t="s">
        <v>108</v>
      </c>
      <c r="I31" s="6" t="s">
        <v>100</v>
      </c>
      <c r="J31" s="19"/>
    </row>
    <row r="32" spans="1:10" s="6" customFormat="1" ht="21">
      <c r="A32" s="28"/>
      <c r="B32" s="6" t="s">
        <v>105</v>
      </c>
      <c r="D32" s="6" t="s">
        <v>100</v>
      </c>
      <c r="G32" s="6" t="s">
        <v>109</v>
      </c>
      <c r="I32" s="6" t="s">
        <v>100</v>
      </c>
      <c r="J32" s="19"/>
    </row>
    <row r="33" spans="1:10" s="6" customFormat="1" ht="21">
      <c r="A33" s="29"/>
      <c r="B33" s="30" t="s">
        <v>106</v>
      </c>
      <c r="C33" s="30"/>
      <c r="D33" s="30" t="s">
        <v>100</v>
      </c>
      <c r="E33" s="30"/>
      <c r="F33" s="30"/>
      <c r="G33" s="30"/>
      <c r="H33" s="30"/>
      <c r="I33" s="30"/>
      <c r="J33" s="31"/>
    </row>
    <row r="34" spans="1:10" s="6" customFormat="1" ht="21">
      <c r="B34" s="72" t="s">
        <v>112</v>
      </c>
      <c r="C34" s="72"/>
      <c r="D34" s="72"/>
      <c r="G34" s="72" t="s">
        <v>133</v>
      </c>
      <c r="H34" s="72"/>
      <c r="I34" s="72"/>
    </row>
    <row r="35" spans="1:10" ht="33" customHeight="1">
      <c r="A35" s="32" t="s">
        <v>113</v>
      </c>
      <c r="B35" t="s">
        <v>110</v>
      </c>
      <c r="F35" s="32" t="s">
        <v>113</v>
      </c>
      <c r="G35" t="s">
        <v>110</v>
      </c>
    </row>
    <row r="36" spans="1:10" ht="73.8" customHeight="1">
      <c r="A36" t="s">
        <v>111</v>
      </c>
      <c r="B36" s="95" t="s">
        <v>274</v>
      </c>
      <c r="C36" s="95"/>
      <c r="D36" s="95"/>
      <c r="F36" s="96" t="s">
        <v>275</v>
      </c>
      <c r="G36" s="96"/>
      <c r="H36" s="96"/>
      <c r="I36" s="96"/>
      <c r="J36" s="96"/>
    </row>
    <row r="37" spans="1:10">
      <c r="B37" t="s">
        <v>247</v>
      </c>
      <c r="G37" t="s">
        <v>247</v>
      </c>
    </row>
    <row r="38" spans="1:10">
      <c r="A38" s="32"/>
      <c r="C38" s="58" t="s">
        <v>271</v>
      </c>
    </row>
  </sheetData>
  <mergeCells count="9">
    <mergeCell ref="B36:D36"/>
    <mergeCell ref="F36:J36"/>
    <mergeCell ref="G34:I34"/>
    <mergeCell ref="B34:D34"/>
    <mergeCell ref="A5:J5"/>
    <mergeCell ref="A6:J6"/>
    <mergeCell ref="A7:J7"/>
    <mergeCell ref="A9:J9"/>
    <mergeCell ref="A22:J22"/>
  </mergeCells>
  <phoneticPr fontId="13" type="noConversion"/>
  <printOptions horizontalCentered="1"/>
  <pageMargins left="0.47244094488188998" right="0.47244094488188998" top="0.3" bottom="0.33" header="0.19" footer="0.2"/>
  <pageSetup scale="9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3355-7B14-48D2-BFBD-844F5CCC8180}">
  <sheetPr>
    <pageSetUpPr fitToPage="1"/>
  </sheetPr>
  <dimension ref="A1:AA31"/>
  <sheetViews>
    <sheetView topLeftCell="A4" zoomScale="90" zoomScaleNormal="90" workbookViewId="0">
      <selection activeCell="H5" sqref="H5"/>
    </sheetView>
  </sheetViews>
  <sheetFormatPr defaultColWidth="8.69921875" defaultRowHeight="21"/>
  <cols>
    <col min="1" max="1" width="5.59765625" style="2" customWidth="1"/>
    <col min="2" max="2" width="9.19921875" style="2" bestFit="1" customWidth="1"/>
    <col min="3" max="3" width="21.59765625" style="2" customWidth="1"/>
    <col min="4" max="4" width="11.3984375" style="2" customWidth="1"/>
    <col min="5" max="5" width="21.59765625" style="2" customWidth="1"/>
    <col min="6" max="6" width="11.796875" style="2" customWidth="1"/>
    <col min="7" max="7" width="11.19921875" style="2" customWidth="1"/>
    <col min="8" max="8" width="32.09765625" style="2" customWidth="1"/>
    <col min="9" max="9" width="20.59765625" style="2" customWidth="1"/>
    <col min="10" max="10" width="47.3984375" style="2" bestFit="1" customWidth="1"/>
    <col min="11" max="11" width="16.3984375" style="2" bestFit="1" customWidth="1"/>
    <col min="12" max="12" width="76" style="2" customWidth="1"/>
    <col min="13" max="13" width="30.69921875" style="2" bestFit="1" customWidth="1"/>
    <col min="14" max="14" width="9.19921875" style="2" bestFit="1" customWidth="1"/>
    <col min="15" max="15" width="39.796875" style="2" bestFit="1" customWidth="1"/>
    <col min="16" max="16" width="43.796875" style="2" bestFit="1" customWidth="1"/>
    <col min="17" max="17" width="33.59765625" style="2" bestFit="1" customWidth="1"/>
    <col min="18" max="18" width="9.19921875" style="2" bestFit="1" customWidth="1"/>
    <col min="19" max="19" width="32.19921875" style="2" customWidth="1"/>
    <col min="20" max="20" width="28.09765625" style="2" customWidth="1"/>
    <col min="21" max="21" width="27.69921875" style="2" customWidth="1"/>
    <col min="22" max="22" width="9.19921875" style="2" bestFit="1" customWidth="1"/>
    <col min="23" max="23" width="27.8984375" style="2" customWidth="1"/>
    <col min="24" max="24" width="28.09765625" style="2" customWidth="1"/>
    <col min="25" max="25" width="27.69921875" style="2" customWidth="1"/>
    <col min="26" max="26" width="9.19921875" style="2" bestFit="1" customWidth="1"/>
    <col min="27" max="27" width="18.19921875" style="2" customWidth="1"/>
    <col min="28" max="16384" width="8.69921875" style="2"/>
  </cols>
  <sheetData>
    <row r="1" spans="1:27" ht="24.6">
      <c r="A1" s="5" t="s">
        <v>96</v>
      </c>
    </row>
    <row r="2" spans="1:27">
      <c r="A2" s="1"/>
      <c r="B2" s="1"/>
      <c r="C2" s="40" t="s">
        <v>137</v>
      </c>
      <c r="D2" s="17" t="s">
        <v>270</v>
      </c>
      <c r="E2" s="17" t="s">
        <v>97</v>
      </c>
      <c r="G2" s="17"/>
    </row>
    <row r="3" spans="1:27" ht="28.8" customHeight="1">
      <c r="A3" s="1"/>
      <c r="C3" s="40" t="s">
        <v>138</v>
      </c>
      <c r="D3" s="41" t="s">
        <v>269</v>
      </c>
    </row>
    <row r="4" spans="1:27" ht="27" customHeight="1">
      <c r="A4" s="1"/>
      <c r="B4" s="49" t="s">
        <v>90</v>
      </c>
      <c r="C4" s="40"/>
      <c r="D4" s="3" t="s">
        <v>211</v>
      </c>
      <c r="E4" s="54">
        <f>COUNTIFS(D10:D24,"=ข้าราชการ")</f>
        <v>4</v>
      </c>
      <c r="G4" s="50" t="s">
        <v>212</v>
      </c>
      <c r="H4" s="54">
        <f>COUNTIFS(D10:D24,"=พนักงานราชการ")</f>
        <v>10</v>
      </c>
    </row>
    <row r="5" spans="1:27" ht="26.4" customHeight="1">
      <c r="A5" s="1"/>
      <c r="B5" s="51" t="s">
        <v>112</v>
      </c>
      <c r="C5" s="52" t="s">
        <v>251</v>
      </c>
      <c r="D5" s="50" t="s">
        <v>4</v>
      </c>
      <c r="E5" s="53" t="s">
        <v>267</v>
      </c>
      <c r="F5" s="51" t="s">
        <v>213</v>
      </c>
      <c r="G5" s="3" t="s">
        <v>268</v>
      </c>
      <c r="I5" s="3"/>
    </row>
    <row r="6" spans="1:27" ht="13.95" customHeight="1"/>
    <row r="7" spans="1:27" s="4" customFormat="1">
      <c r="A7" s="80" t="s">
        <v>2</v>
      </c>
      <c r="B7" s="80" t="s">
        <v>3</v>
      </c>
      <c r="C7" s="80" t="s">
        <v>64</v>
      </c>
      <c r="D7" s="80" t="s">
        <v>60</v>
      </c>
      <c r="E7" s="80" t="s">
        <v>4</v>
      </c>
      <c r="F7" s="80" t="s">
        <v>52</v>
      </c>
      <c r="G7" s="8" t="s">
        <v>101</v>
      </c>
      <c r="H7" s="8" t="s">
        <v>63</v>
      </c>
      <c r="I7" s="8" t="s">
        <v>71</v>
      </c>
      <c r="J7" s="86" t="s">
        <v>129</v>
      </c>
      <c r="K7" s="87"/>
      <c r="L7" s="87"/>
      <c r="M7" s="87"/>
      <c r="N7" s="87"/>
      <c r="O7" s="87"/>
      <c r="P7" s="87"/>
      <c r="Q7" s="87"/>
      <c r="R7" s="88"/>
      <c r="S7" s="86" t="s">
        <v>130</v>
      </c>
      <c r="T7" s="87"/>
      <c r="U7" s="87"/>
      <c r="V7" s="87"/>
      <c r="W7" s="87"/>
      <c r="X7" s="87"/>
      <c r="Y7" s="87"/>
      <c r="Z7" s="88"/>
      <c r="AA7" s="8" t="s">
        <v>72</v>
      </c>
    </row>
    <row r="8" spans="1:27" s="4" customFormat="1">
      <c r="A8" s="81"/>
      <c r="B8" s="81"/>
      <c r="C8" s="81"/>
      <c r="D8" s="81"/>
      <c r="E8" s="81"/>
      <c r="F8" s="81"/>
      <c r="G8" s="34" t="s">
        <v>102</v>
      </c>
      <c r="H8" s="33" t="s">
        <v>103</v>
      </c>
      <c r="I8" s="34" t="s">
        <v>98</v>
      </c>
      <c r="J8" s="92" t="s">
        <v>65</v>
      </c>
      <c r="K8" s="93"/>
      <c r="L8" s="93"/>
      <c r="M8" s="93"/>
      <c r="N8" s="94"/>
      <c r="O8" s="83" t="s">
        <v>128</v>
      </c>
      <c r="P8" s="84"/>
      <c r="Q8" s="84"/>
      <c r="R8" s="85"/>
      <c r="S8" s="89" t="s">
        <v>65</v>
      </c>
      <c r="T8" s="90"/>
      <c r="U8" s="90"/>
      <c r="V8" s="91"/>
      <c r="W8" s="89" t="s">
        <v>128</v>
      </c>
      <c r="X8" s="90"/>
      <c r="Y8" s="90"/>
      <c r="Z8" s="91"/>
      <c r="AA8" s="34" t="s">
        <v>73</v>
      </c>
    </row>
    <row r="9" spans="1:27" s="4" customFormat="1">
      <c r="A9" s="82"/>
      <c r="B9" s="82"/>
      <c r="C9" s="82"/>
      <c r="D9" s="82"/>
      <c r="E9" s="82"/>
      <c r="F9" s="82"/>
      <c r="G9" s="11"/>
      <c r="H9" s="10"/>
      <c r="I9" s="11"/>
      <c r="J9" s="35" t="s">
        <v>134</v>
      </c>
      <c r="K9" s="35" t="s">
        <v>124</v>
      </c>
      <c r="L9" s="35" t="s">
        <v>115</v>
      </c>
      <c r="M9" s="35" t="s">
        <v>88</v>
      </c>
      <c r="N9" s="35" t="s">
        <v>70</v>
      </c>
      <c r="O9" s="38" t="s">
        <v>127</v>
      </c>
      <c r="P9" s="38" t="s">
        <v>115</v>
      </c>
      <c r="Q9" s="38" t="s">
        <v>88</v>
      </c>
      <c r="R9" s="38" t="s">
        <v>70</v>
      </c>
      <c r="S9" s="12" t="s">
        <v>125</v>
      </c>
      <c r="T9" s="12" t="s">
        <v>115</v>
      </c>
      <c r="U9" s="12" t="s">
        <v>88</v>
      </c>
      <c r="V9" s="12" t="s">
        <v>70</v>
      </c>
      <c r="W9" s="12" t="s">
        <v>127</v>
      </c>
      <c r="X9" s="12" t="s">
        <v>115</v>
      </c>
      <c r="Y9" s="12" t="s">
        <v>88</v>
      </c>
      <c r="Z9" s="12" t="s">
        <v>70</v>
      </c>
      <c r="AA9" s="11"/>
    </row>
    <row r="10" spans="1:27">
      <c r="A10" s="61">
        <v>1</v>
      </c>
      <c r="B10" s="62" t="s">
        <v>7</v>
      </c>
      <c r="C10" s="62" t="s">
        <v>248</v>
      </c>
      <c r="D10" s="62" t="s">
        <v>61</v>
      </c>
      <c r="E10" s="62" t="s">
        <v>31</v>
      </c>
      <c r="F10" s="62" t="s">
        <v>58</v>
      </c>
      <c r="G10" s="62"/>
      <c r="H10" s="63" t="s">
        <v>208</v>
      </c>
      <c r="I10" s="63" t="s">
        <v>249</v>
      </c>
      <c r="J10" s="36" t="s">
        <v>120</v>
      </c>
      <c r="K10" s="37">
        <v>77</v>
      </c>
      <c r="L10" s="36" t="s">
        <v>240</v>
      </c>
      <c r="M10" s="36" t="s">
        <v>75</v>
      </c>
      <c r="N10" s="37" t="s">
        <v>214</v>
      </c>
      <c r="O10" s="39" t="s">
        <v>68</v>
      </c>
      <c r="P10" s="39" t="s">
        <v>273</v>
      </c>
      <c r="Q10" s="39" t="s">
        <v>75</v>
      </c>
      <c r="R10" s="55" t="s">
        <v>266</v>
      </c>
      <c r="S10" s="13" t="s">
        <v>5</v>
      </c>
      <c r="T10" s="13"/>
      <c r="U10" s="13" t="s">
        <v>5</v>
      </c>
      <c r="V10" s="13"/>
      <c r="W10" s="13" t="s">
        <v>5</v>
      </c>
      <c r="X10" s="13"/>
      <c r="Y10" s="13" t="s">
        <v>5</v>
      </c>
      <c r="Z10" s="13"/>
      <c r="AA10" s="9"/>
    </row>
    <row r="11" spans="1:27">
      <c r="A11" s="61">
        <v>2</v>
      </c>
      <c r="B11" s="62" t="s">
        <v>7</v>
      </c>
      <c r="C11" s="62" t="s">
        <v>250</v>
      </c>
      <c r="D11" s="62" t="s">
        <v>62</v>
      </c>
      <c r="E11" s="62" t="s">
        <v>31</v>
      </c>
      <c r="F11" s="62"/>
      <c r="G11" s="62" t="s">
        <v>104</v>
      </c>
      <c r="H11" s="63" t="s">
        <v>208</v>
      </c>
      <c r="I11" s="63" t="s">
        <v>251</v>
      </c>
      <c r="J11" s="36" t="s">
        <v>120</v>
      </c>
      <c r="K11" s="37">
        <v>70</v>
      </c>
      <c r="L11" s="36" t="s">
        <v>218</v>
      </c>
      <c r="M11" s="36" t="s">
        <v>75</v>
      </c>
      <c r="N11" s="37" t="s">
        <v>214</v>
      </c>
      <c r="O11" s="39" t="s">
        <v>68</v>
      </c>
      <c r="P11" s="39" t="s">
        <v>273</v>
      </c>
      <c r="Q11" s="39" t="s">
        <v>75</v>
      </c>
      <c r="R11" s="55" t="s">
        <v>266</v>
      </c>
      <c r="S11" s="13" t="s">
        <v>5</v>
      </c>
      <c r="T11" s="13"/>
      <c r="U11" s="13" t="s">
        <v>5</v>
      </c>
      <c r="V11" s="13"/>
      <c r="W11" s="13" t="s">
        <v>5</v>
      </c>
      <c r="X11" s="13"/>
      <c r="Y11" s="13" t="s">
        <v>5</v>
      </c>
      <c r="Z11" s="13"/>
      <c r="AA11" s="9"/>
    </row>
    <row r="12" spans="1:27">
      <c r="A12" s="61">
        <v>3</v>
      </c>
      <c r="B12" s="62" t="s">
        <v>7</v>
      </c>
      <c r="C12" s="62" t="s">
        <v>252</v>
      </c>
      <c r="D12" s="62" t="s">
        <v>61</v>
      </c>
      <c r="E12" s="62" t="s">
        <v>12</v>
      </c>
      <c r="F12" s="62" t="s">
        <v>55</v>
      </c>
      <c r="G12" s="62"/>
      <c r="H12" s="63" t="s">
        <v>253</v>
      </c>
      <c r="I12" s="63" t="s">
        <v>249</v>
      </c>
      <c r="J12" s="36" t="s">
        <v>122</v>
      </c>
      <c r="K12" s="37">
        <v>17</v>
      </c>
      <c r="L12" s="36" t="s">
        <v>216</v>
      </c>
      <c r="M12" s="36" t="s">
        <v>75</v>
      </c>
      <c r="N12" s="37" t="s">
        <v>214</v>
      </c>
      <c r="O12" s="39" t="s">
        <v>68</v>
      </c>
      <c r="P12" s="39" t="s">
        <v>273</v>
      </c>
      <c r="Q12" s="39" t="s">
        <v>75</v>
      </c>
      <c r="R12" s="55" t="s">
        <v>266</v>
      </c>
      <c r="S12" s="13" t="s">
        <v>5</v>
      </c>
      <c r="T12" s="13"/>
      <c r="U12" s="13" t="s">
        <v>5</v>
      </c>
      <c r="V12" s="13"/>
      <c r="W12" s="13" t="s">
        <v>5</v>
      </c>
      <c r="X12" s="13"/>
      <c r="Y12" s="13" t="s">
        <v>5</v>
      </c>
      <c r="Z12" s="13"/>
      <c r="AA12" s="9"/>
    </row>
    <row r="13" spans="1:27">
      <c r="A13" s="61">
        <v>4</v>
      </c>
      <c r="B13" s="62" t="s">
        <v>6</v>
      </c>
      <c r="C13" s="62" t="s">
        <v>254</v>
      </c>
      <c r="D13" s="62" t="s">
        <v>61</v>
      </c>
      <c r="E13" s="62" t="s">
        <v>12</v>
      </c>
      <c r="F13" s="62" t="s">
        <v>54</v>
      </c>
      <c r="G13" s="62"/>
      <c r="H13" s="63" t="s">
        <v>255</v>
      </c>
      <c r="I13" s="63" t="s">
        <v>249</v>
      </c>
      <c r="J13" s="36" t="s">
        <v>121</v>
      </c>
      <c r="K13" s="37">
        <v>55</v>
      </c>
      <c r="L13" s="36" t="s">
        <v>232</v>
      </c>
      <c r="M13" s="36" t="s">
        <v>75</v>
      </c>
      <c r="N13" s="37" t="s">
        <v>214</v>
      </c>
      <c r="O13" s="39" t="s">
        <v>68</v>
      </c>
      <c r="P13" s="39" t="s">
        <v>273</v>
      </c>
      <c r="Q13" s="39" t="s">
        <v>75</v>
      </c>
      <c r="R13" s="55" t="s">
        <v>266</v>
      </c>
      <c r="S13" s="13" t="s">
        <v>5</v>
      </c>
      <c r="T13" s="13"/>
      <c r="U13" s="13" t="s">
        <v>5</v>
      </c>
      <c r="V13" s="13"/>
      <c r="W13" s="13" t="s">
        <v>5</v>
      </c>
      <c r="X13" s="13"/>
      <c r="Y13" s="13" t="s">
        <v>5</v>
      </c>
      <c r="Z13" s="13"/>
      <c r="AA13" s="9"/>
    </row>
    <row r="14" spans="1:27">
      <c r="A14" s="61">
        <v>5</v>
      </c>
      <c r="B14" s="62" t="s">
        <v>7</v>
      </c>
      <c r="C14" s="62" t="s">
        <v>256</v>
      </c>
      <c r="D14" s="62" t="s">
        <v>62</v>
      </c>
      <c r="E14" s="62" t="s">
        <v>16</v>
      </c>
      <c r="F14" s="62" t="s">
        <v>5</v>
      </c>
      <c r="G14" s="62" t="s">
        <v>106</v>
      </c>
      <c r="H14" s="63" t="s">
        <v>255</v>
      </c>
      <c r="I14" s="63" t="s">
        <v>249</v>
      </c>
      <c r="J14" s="36" t="s">
        <v>120</v>
      </c>
      <c r="K14" s="37">
        <v>55</v>
      </c>
      <c r="L14" s="36" t="s">
        <v>222</v>
      </c>
      <c r="M14" s="36" t="s">
        <v>75</v>
      </c>
      <c r="N14" s="37" t="s">
        <v>214</v>
      </c>
      <c r="O14" s="39" t="s">
        <v>68</v>
      </c>
      <c r="P14" s="39" t="s">
        <v>273</v>
      </c>
      <c r="Q14" s="39" t="s">
        <v>75</v>
      </c>
      <c r="R14" s="55" t="s">
        <v>266</v>
      </c>
      <c r="S14" s="13" t="s">
        <v>5</v>
      </c>
      <c r="T14" s="13"/>
      <c r="U14" s="13" t="s">
        <v>5</v>
      </c>
      <c r="V14" s="13"/>
      <c r="W14" s="13" t="s">
        <v>5</v>
      </c>
      <c r="X14" s="13"/>
      <c r="Y14" s="13" t="s">
        <v>5</v>
      </c>
      <c r="Z14" s="13"/>
      <c r="AA14" s="9"/>
    </row>
    <row r="15" spans="1:27">
      <c r="A15" s="61">
        <v>6</v>
      </c>
      <c r="B15" s="62" t="s">
        <v>7</v>
      </c>
      <c r="C15" s="62" t="s">
        <v>257</v>
      </c>
      <c r="D15" s="62" t="s">
        <v>62</v>
      </c>
      <c r="E15" s="62" t="s">
        <v>16</v>
      </c>
      <c r="F15" s="62" t="s">
        <v>5</v>
      </c>
      <c r="G15" s="62" t="s">
        <v>106</v>
      </c>
      <c r="H15" s="63" t="s">
        <v>258</v>
      </c>
      <c r="I15" s="63" t="s">
        <v>249</v>
      </c>
      <c r="J15" s="36" t="s">
        <v>121</v>
      </c>
      <c r="K15" s="37">
        <v>55</v>
      </c>
      <c r="L15" s="36" t="s">
        <v>232</v>
      </c>
      <c r="M15" s="36" t="s">
        <v>75</v>
      </c>
      <c r="N15" s="37" t="s">
        <v>214</v>
      </c>
      <c r="O15" s="39" t="s">
        <v>68</v>
      </c>
      <c r="P15" s="39" t="s">
        <v>273</v>
      </c>
      <c r="Q15" s="39" t="s">
        <v>75</v>
      </c>
      <c r="R15" s="55" t="s">
        <v>266</v>
      </c>
      <c r="S15" s="13" t="s">
        <v>5</v>
      </c>
      <c r="T15" s="13"/>
      <c r="U15" s="13" t="s">
        <v>5</v>
      </c>
      <c r="V15" s="13"/>
      <c r="W15" s="13" t="s">
        <v>5</v>
      </c>
      <c r="X15" s="13"/>
      <c r="Y15" s="13" t="s">
        <v>5</v>
      </c>
      <c r="Z15" s="13"/>
      <c r="AA15" s="9"/>
    </row>
    <row r="16" spans="1:27">
      <c r="A16" s="61">
        <v>7</v>
      </c>
      <c r="B16" s="62" t="s">
        <v>6</v>
      </c>
      <c r="C16" s="62" t="s">
        <v>259</v>
      </c>
      <c r="D16" s="62" t="s">
        <v>62</v>
      </c>
      <c r="E16" s="62" t="s">
        <v>11</v>
      </c>
      <c r="F16" s="62" t="s">
        <v>5</v>
      </c>
      <c r="G16" s="62" t="s">
        <v>106</v>
      </c>
      <c r="H16" s="63" t="s">
        <v>258</v>
      </c>
      <c r="I16" s="63" t="s">
        <v>249</v>
      </c>
      <c r="J16" s="36" t="s">
        <v>122</v>
      </c>
      <c r="K16" s="37">
        <v>62</v>
      </c>
      <c r="L16" s="36" t="s">
        <v>227</v>
      </c>
      <c r="M16" s="36" t="s">
        <v>75</v>
      </c>
      <c r="N16" s="37" t="s">
        <v>214</v>
      </c>
      <c r="O16" s="39" t="s">
        <v>68</v>
      </c>
      <c r="P16" s="39" t="s">
        <v>273</v>
      </c>
      <c r="Q16" s="39" t="s">
        <v>75</v>
      </c>
      <c r="R16" s="55" t="s">
        <v>266</v>
      </c>
      <c r="S16" s="13" t="s">
        <v>5</v>
      </c>
      <c r="T16" s="13"/>
      <c r="U16" s="13" t="s">
        <v>5</v>
      </c>
      <c r="V16" s="13"/>
      <c r="W16" s="13" t="s">
        <v>5</v>
      </c>
      <c r="X16" s="13"/>
      <c r="Y16" s="13" t="s">
        <v>5</v>
      </c>
      <c r="Z16" s="13"/>
      <c r="AA16" s="9"/>
    </row>
    <row r="17" spans="1:27">
      <c r="A17" s="61">
        <v>8</v>
      </c>
      <c r="B17" s="62" t="s">
        <v>7</v>
      </c>
      <c r="C17" s="62" t="s">
        <v>209</v>
      </c>
      <c r="D17" s="62" t="s">
        <v>61</v>
      </c>
      <c r="E17" s="62" t="s">
        <v>18</v>
      </c>
      <c r="F17" s="62" t="s">
        <v>54</v>
      </c>
      <c r="G17" s="62"/>
      <c r="H17" s="63" t="s">
        <v>260</v>
      </c>
      <c r="I17" s="63" t="s">
        <v>249</v>
      </c>
      <c r="J17" s="36" t="s">
        <v>122</v>
      </c>
      <c r="K17" s="37">
        <v>77</v>
      </c>
      <c r="L17" s="36" t="s">
        <v>216</v>
      </c>
      <c r="M17" s="36" t="s">
        <v>75</v>
      </c>
      <c r="N17" s="37" t="s">
        <v>214</v>
      </c>
      <c r="O17" s="39" t="s">
        <v>68</v>
      </c>
      <c r="P17" s="39" t="s">
        <v>273</v>
      </c>
      <c r="Q17" s="39" t="s">
        <v>75</v>
      </c>
      <c r="R17" s="55" t="s">
        <v>266</v>
      </c>
      <c r="S17" s="13" t="s">
        <v>5</v>
      </c>
      <c r="T17" s="13"/>
      <c r="U17" s="13" t="s">
        <v>5</v>
      </c>
      <c r="V17" s="13"/>
      <c r="W17" s="13" t="s">
        <v>5</v>
      </c>
      <c r="X17" s="13"/>
      <c r="Y17" s="13" t="s">
        <v>5</v>
      </c>
      <c r="Z17" s="13"/>
      <c r="AA17" s="9"/>
    </row>
    <row r="18" spans="1:27">
      <c r="A18" s="61">
        <v>9</v>
      </c>
      <c r="B18" s="62" t="s">
        <v>7</v>
      </c>
      <c r="C18" s="62" t="s">
        <v>261</v>
      </c>
      <c r="D18" s="62" t="s">
        <v>62</v>
      </c>
      <c r="E18" s="62" t="s">
        <v>16</v>
      </c>
      <c r="F18" s="62" t="s">
        <v>5</v>
      </c>
      <c r="G18" s="62" t="s">
        <v>106</v>
      </c>
      <c r="H18" s="63" t="s">
        <v>260</v>
      </c>
      <c r="I18" s="63" t="s">
        <v>210</v>
      </c>
      <c r="J18" s="36" t="s">
        <v>120</v>
      </c>
      <c r="K18" s="37">
        <v>77</v>
      </c>
      <c r="L18" s="36" t="s">
        <v>239</v>
      </c>
      <c r="M18" s="36" t="s">
        <v>75</v>
      </c>
      <c r="N18" s="37" t="s">
        <v>214</v>
      </c>
      <c r="O18" s="39" t="s">
        <v>68</v>
      </c>
      <c r="P18" s="39" t="s">
        <v>273</v>
      </c>
      <c r="Q18" s="39" t="s">
        <v>75</v>
      </c>
      <c r="R18" s="55" t="s">
        <v>266</v>
      </c>
      <c r="S18" s="13" t="s">
        <v>5</v>
      </c>
      <c r="T18" s="13"/>
      <c r="U18" s="13" t="s">
        <v>5</v>
      </c>
      <c r="V18" s="13"/>
      <c r="W18" s="13" t="s">
        <v>5</v>
      </c>
      <c r="X18" s="13"/>
      <c r="Y18" s="13" t="s">
        <v>5</v>
      </c>
      <c r="Z18" s="13"/>
      <c r="AA18" s="9"/>
    </row>
    <row r="19" spans="1:27">
      <c r="A19" s="61">
        <v>10</v>
      </c>
      <c r="B19" s="62" t="s">
        <v>7</v>
      </c>
      <c r="C19" s="62" t="s">
        <v>262</v>
      </c>
      <c r="D19" s="62" t="s">
        <v>62</v>
      </c>
      <c r="E19" s="62" t="s">
        <v>16</v>
      </c>
      <c r="F19" s="62" t="s">
        <v>5</v>
      </c>
      <c r="G19" s="62" t="s">
        <v>106</v>
      </c>
      <c r="H19" s="63" t="s">
        <v>260</v>
      </c>
      <c r="I19" s="63" t="s">
        <v>210</v>
      </c>
      <c r="J19" s="36" t="s">
        <v>117</v>
      </c>
      <c r="K19" s="37">
        <v>62</v>
      </c>
      <c r="L19" s="36" t="s">
        <v>227</v>
      </c>
      <c r="M19" s="36" t="s">
        <v>75</v>
      </c>
      <c r="N19" s="37" t="s">
        <v>214</v>
      </c>
      <c r="O19" s="39" t="s">
        <v>68</v>
      </c>
      <c r="P19" s="39" t="s">
        <v>273</v>
      </c>
      <c r="Q19" s="39" t="s">
        <v>75</v>
      </c>
      <c r="R19" s="55" t="s">
        <v>266</v>
      </c>
      <c r="S19" s="13" t="s">
        <v>5</v>
      </c>
      <c r="T19" s="13"/>
      <c r="U19" s="13" t="s">
        <v>5</v>
      </c>
      <c r="V19" s="13"/>
      <c r="W19" s="13" t="s">
        <v>5</v>
      </c>
      <c r="X19" s="13"/>
      <c r="Y19" s="13" t="s">
        <v>5</v>
      </c>
      <c r="Z19" s="13"/>
      <c r="AA19" s="9"/>
    </row>
    <row r="20" spans="1:27" ht="21.6" customHeight="1">
      <c r="A20" s="61">
        <v>11</v>
      </c>
      <c r="B20" s="62" t="s">
        <v>6</v>
      </c>
      <c r="C20" s="62" t="s">
        <v>263</v>
      </c>
      <c r="D20" s="62" t="s">
        <v>62</v>
      </c>
      <c r="E20" s="62" t="s">
        <v>16</v>
      </c>
      <c r="F20" s="62"/>
      <c r="G20" s="62" t="s">
        <v>106</v>
      </c>
      <c r="H20" s="63" t="s">
        <v>260</v>
      </c>
      <c r="I20" s="63" t="s">
        <v>210</v>
      </c>
      <c r="J20" s="36" t="s">
        <v>120</v>
      </c>
      <c r="K20" s="37">
        <v>77</v>
      </c>
      <c r="L20" s="36" t="s">
        <v>239</v>
      </c>
      <c r="M20" s="36" t="s">
        <v>75</v>
      </c>
      <c r="N20" s="37" t="s">
        <v>214</v>
      </c>
      <c r="O20" s="39" t="s">
        <v>68</v>
      </c>
      <c r="P20" s="39" t="s">
        <v>273</v>
      </c>
      <c r="Q20" s="39" t="s">
        <v>75</v>
      </c>
      <c r="R20" s="55" t="s">
        <v>266</v>
      </c>
      <c r="S20" s="13" t="s">
        <v>5</v>
      </c>
      <c r="T20" s="13"/>
      <c r="U20" s="13" t="s">
        <v>5</v>
      </c>
      <c r="V20" s="13"/>
      <c r="W20" s="13" t="s">
        <v>5</v>
      </c>
      <c r="X20" s="13"/>
      <c r="Y20" s="13" t="s">
        <v>5</v>
      </c>
      <c r="Z20" s="13"/>
      <c r="AA20" s="9"/>
    </row>
    <row r="21" spans="1:27">
      <c r="A21" s="61">
        <v>12</v>
      </c>
      <c r="B21" s="62" t="s">
        <v>7</v>
      </c>
      <c r="C21" s="62" t="s">
        <v>207</v>
      </c>
      <c r="D21" s="62" t="s">
        <v>62</v>
      </c>
      <c r="E21" s="62" t="s">
        <v>26</v>
      </c>
      <c r="F21" s="62" t="s">
        <v>5</v>
      </c>
      <c r="G21" s="62" t="s">
        <v>107</v>
      </c>
      <c r="H21" s="63" t="s">
        <v>260</v>
      </c>
      <c r="I21" s="63" t="s">
        <v>210</v>
      </c>
      <c r="J21" s="36" t="s">
        <v>117</v>
      </c>
      <c r="K21" s="37">
        <v>77</v>
      </c>
      <c r="L21" s="36" t="s">
        <v>239</v>
      </c>
      <c r="M21" s="36" t="s">
        <v>75</v>
      </c>
      <c r="N21" s="37" t="s">
        <v>214</v>
      </c>
      <c r="O21" s="39" t="s">
        <v>68</v>
      </c>
      <c r="P21" s="39" t="s">
        <v>273</v>
      </c>
      <c r="Q21" s="39" t="s">
        <v>75</v>
      </c>
      <c r="R21" s="55" t="s">
        <v>266</v>
      </c>
      <c r="S21" s="13" t="s">
        <v>5</v>
      </c>
      <c r="T21" s="13"/>
      <c r="U21" s="13" t="s">
        <v>5</v>
      </c>
      <c r="V21" s="13"/>
      <c r="W21" s="13" t="s">
        <v>5</v>
      </c>
      <c r="X21" s="13"/>
      <c r="Y21" s="13" t="s">
        <v>5</v>
      </c>
      <c r="Z21" s="13"/>
      <c r="AA21" s="9"/>
    </row>
    <row r="22" spans="1:27">
      <c r="A22" s="61">
        <v>13</v>
      </c>
      <c r="B22" s="62" t="s">
        <v>7</v>
      </c>
      <c r="C22" s="62" t="s">
        <v>264</v>
      </c>
      <c r="D22" s="62" t="s">
        <v>62</v>
      </c>
      <c r="E22" s="62" t="s">
        <v>42</v>
      </c>
      <c r="F22" s="62" t="s">
        <v>5</v>
      </c>
      <c r="G22" s="62" t="s">
        <v>104</v>
      </c>
      <c r="H22" s="63" t="s">
        <v>260</v>
      </c>
      <c r="I22" s="63" t="s">
        <v>210</v>
      </c>
      <c r="J22" s="36" t="s">
        <v>121</v>
      </c>
      <c r="K22" s="37">
        <v>17</v>
      </c>
      <c r="L22" s="36" t="s">
        <v>232</v>
      </c>
      <c r="M22" s="36" t="s">
        <v>75</v>
      </c>
      <c r="N22" s="37" t="s">
        <v>214</v>
      </c>
      <c r="O22" s="39" t="s">
        <v>68</v>
      </c>
      <c r="P22" s="39" t="s">
        <v>273</v>
      </c>
      <c r="Q22" s="39" t="s">
        <v>75</v>
      </c>
      <c r="R22" s="55" t="s">
        <v>266</v>
      </c>
      <c r="S22" s="13" t="s">
        <v>5</v>
      </c>
      <c r="T22" s="13"/>
      <c r="U22" s="13" t="s">
        <v>5</v>
      </c>
      <c r="V22" s="13"/>
      <c r="W22" s="13" t="s">
        <v>5</v>
      </c>
      <c r="X22" s="13"/>
      <c r="Y22" s="13" t="s">
        <v>5</v>
      </c>
      <c r="Z22" s="13"/>
      <c r="AA22" s="9"/>
    </row>
    <row r="23" spans="1:27">
      <c r="A23" s="64">
        <v>14</v>
      </c>
      <c r="B23" s="65" t="s">
        <v>7</v>
      </c>
      <c r="C23" s="65" t="s">
        <v>265</v>
      </c>
      <c r="D23" s="65" t="s">
        <v>62</v>
      </c>
      <c r="E23" s="65" t="s">
        <v>42</v>
      </c>
      <c r="F23" s="65" t="s">
        <v>5</v>
      </c>
      <c r="G23" s="65" t="s">
        <v>104</v>
      </c>
      <c r="H23" s="66" t="s">
        <v>260</v>
      </c>
      <c r="I23" s="66" t="s">
        <v>210</v>
      </c>
      <c r="J23" s="67" t="s">
        <v>120</v>
      </c>
      <c r="K23" s="68">
        <v>33</v>
      </c>
      <c r="L23" s="67" t="s">
        <v>240</v>
      </c>
      <c r="M23" s="67" t="s">
        <v>75</v>
      </c>
      <c r="N23" s="68" t="s">
        <v>214</v>
      </c>
      <c r="O23" s="69" t="s">
        <v>68</v>
      </c>
      <c r="P23" s="69" t="s">
        <v>273</v>
      </c>
      <c r="Q23" s="69" t="s">
        <v>75</v>
      </c>
      <c r="R23" s="70" t="s">
        <v>266</v>
      </c>
      <c r="S23" s="71" t="s">
        <v>5</v>
      </c>
      <c r="T23" s="71"/>
      <c r="U23" s="71" t="s">
        <v>5</v>
      </c>
      <c r="V23" s="71"/>
      <c r="W23" s="71" t="s">
        <v>5</v>
      </c>
      <c r="X23" s="71"/>
      <c r="Y23" s="71" t="s">
        <v>5</v>
      </c>
      <c r="Z23" s="71"/>
      <c r="AA23" s="9"/>
    </row>
    <row r="24" spans="1:27" ht="24.6">
      <c r="C24" s="48"/>
    </row>
    <row r="25" spans="1:27" ht="24.6">
      <c r="A25" s="7" t="s">
        <v>89</v>
      </c>
      <c r="C25" s="48"/>
    </row>
    <row r="26" spans="1:27" ht="24.6">
      <c r="B26" s="14" t="s">
        <v>91</v>
      </c>
      <c r="C26" s="48"/>
    </row>
    <row r="27" spans="1:27" ht="24.6">
      <c r="B27" s="14" t="s">
        <v>114</v>
      </c>
      <c r="C27" s="48"/>
    </row>
    <row r="28" spans="1:27">
      <c r="B28" s="14"/>
      <c r="C28" s="14" t="s">
        <v>92</v>
      </c>
    </row>
    <row r="29" spans="1:27">
      <c r="B29" s="14"/>
      <c r="C29" s="14" t="s">
        <v>93</v>
      </c>
    </row>
    <row r="30" spans="1:27">
      <c r="C30" s="14" t="s">
        <v>94</v>
      </c>
    </row>
    <row r="31" spans="1:27">
      <c r="B31" s="14" t="s">
        <v>95</v>
      </c>
    </row>
  </sheetData>
  <mergeCells count="12">
    <mergeCell ref="F7:F9"/>
    <mergeCell ref="O8:R8"/>
    <mergeCell ref="S7:Z7"/>
    <mergeCell ref="S8:V8"/>
    <mergeCell ref="W8:Z8"/>
    <mergeCell ref="J8:N8"/>
    <mergeCell ref="J7:R7"/>
    <mergeCell ref="A7:A9"/>
    <mergeCell ref="B7:B9"/>
    <mergeCell ref="C7:C9"/>
    <mergeCell ref="E7:E9"/>
    <mergeCell ref="D7:D9"/>
  </mergeCells>
  <pageMargins left="0.7" right="0.7" top="0.75" bottom="0.75" header="0.3" footer="0.3"/>
  <pageSetup scale="18" fitToHeight="0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31365FE-D3E0-44BE-BAA3-99E3E7531AF7}">
          <x14:formula1>
            <xm:f>list!$F$2:$F$9</xm:f>
          </x14:formula1>
          <xm:sqref>S10:S23 J10:J23</xm:sqref>
        </x14:dataValidation>
        <x14:dataValidation type="list" allowBlank="1" showInputMessage="1" showErrorMessage="1" xr:uid="{E4E71805-4964-4DCB-B970-BA4DFDFEB9E2}">
          <x14:formula1>
            <xm:f>list!$G$2:$G$6</xm:f>
          </x14:formula1>
          <xm:sqref>W10:W23 O10:O23</xm:sqref>
        </x14:dataValidation>
        <x14:dataValidation type="list" allowBlank="1" showInputMessage="1" showErrorMessage="1" xr:uid="{CC154AC1-613A-45A2-BFA5-885DF726A8B4}">
          <x14:formula1>
            <xm:f>list!$I$2:$I$30</xm:f>
          </x14:formula1>
          <xm:sqref>L10:L23</xm:sqref>
        </x14:dataValidation>
        <x14:dataValidation type="list" allowBlank="1" showInputMessage="1" showErrorMessage="1" xr:uid="{1924AA02-0999-46DD-8580-C8AB038E0C08}">
          <x14:formula1>
            <xm:f>list!$H$2:$H$17</xm:f>
          </x14:formula1>
          <xm:sqref>Y10:Y23 M10:M23 U10:U23 Q10:Q23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C29F-8716-4C1D-BDCC-B6CA9787754C}">
  <dimension ref="A1:I136"/>
  <sheetViews>
    <sheetView workbookViewId="0">
      <selection activeCell="I9" sqref="I9"/>
    </sheetView>
  </sheetViews>
  <sheetFormatPr defaultRowHeight="24.6"/>
  <cols>
    <col min="1" max="1" width="40.5" customWidth="1"/>
    <col min="2" max="2" width="18" bestFit="1" customWidth="1"/>
    <col min="4" max="4" width="19.3984375" customWidth="1"/>
  </cols>
  <sheetData>
    <row r="1" spans="1:9">
      <c r="A1" s="42"/>
      <c r="I1" t="s">
        <v>8</v>
      </c>
    </row>
    <row r="2" spans="1:9">
      <c r="A2" s="42" t="s">
        <v>139</v>
      </c>
      <c r="B2" s="47" t="str">
        <f>RIGHT(A2,MIN(LEN(SUBSTITUTE(A2,$I$1:$I$3,""))))</f>
        <v>นางถิรมน จุลานุกะ</v>
      </c>
      <c r="C2" t="e" vm="1">
        <f ca="1">_xlfn.IFS(LEFT(A2,7)="เด็กชาย","เด็กชาย",LEFT(A2,8)="เด็กหญิง","เด็กหญิง",LEFT(A2,3)="นาย","นาย",LEFT(A2,6)="นางสาว","นางสาว",LEFT(A2,3)="นาง","นาง")</f>
        <v>#NAME?</v>
      </c>
      <c r="D2" t="e" vm="1">
        <f ca="1">_xlfn.IFS(C2="เด็กชาย",MID(A2,FIND(C2,A2)+7,50),C2="เด็กหญิง",MID(A2,FIND(C2,A2)+8,50),C2="นาย",MID(A2,FIND(C2,A2)+3,50),C2="นางสาว",MID(A2,FIND(C2,A2)+6,50),C2="นาง",MID(A2,FIND(C2,A2)+3,50))</f>
        <v>#NAME?</v>
      </c>
      <c r="I2" t="s">
        <v>7</v>
      </c>
    </row>
    <row r="3" spans="1:9">
      <c r="A3" s="43" t="s">
        <v>140</v>
      </c>
      <c r="B3" t="e" vm="2">
        <f ca="1">SUBSTITUTE(A3,C3," ")</f>
        <v>#NAME?</v>
      </c>
      <c r="C3" t="e" vm="1">
        <f t="shared" ref="C3:C66" ca="1" si="0">_xlfn.IFS(LEFT(A3,7)="เด็กชาย","เด็กชาย",LEFT(A3,8)="เด็กหญิง","เด็กหญิง",LEFT(A3,3)="นาย","นาย",LEFT(A3,6)="นางสาว","นางสาว",LEFT(A3,3)="นาง","นาง")</f>
        <v>#NAME?</v>
      </c>
      <c r="D3" t="e" vm="1">
        <f t="shared" ref="D3:D66" ca="1" si="1">_xlfn.IFS(C3="เด็กชาย",MID(A3,FIND(C3,A3)+7,50),C3="เด็กหญิง",MID(A3,FIND(C3,A3)+8,50),C3="นาย",MID(A3,FIND(C3,A3)+3,50),C3="นางสาว",MID(A3,FIND(C3,A3)+6,50),C3="นาง",MID(A3,FIND(C3,A3)+3,50))</f>
        <v>#NAME?</v>
      </c>
      <c r="I3" t="s">
        <v>6</v>
      </c>
    </row>
    <row r="4" spans="1:9">
      <c r="A4" s="43" t="s">
        <v>140</v>
      </c>
      <c r="C4" t="e" vm="1">
        <f t="shared" ca="1" si="0"/>
        <v>#NAME?</v>
      </c>
      <c r="D4" t="e" vm="1">
        <f t="shared" ca="1" si="1"/>
        <v>#NAME?</v>
      </c>
    </row>
    <row r="5" spans="1:9">
      <c r="A5" s="43" t="s">
        <v>143</v>
      </c>
      <c r="C5" t="e" vm="1">
        <f t="shared" ca="1" si="0"/>
        <v>#NAME?</v>
      </c>
      <c r="D5" t="e" vm="1">
        <f t="shared" ca="1" si="1"/>
        <v>#NAME?</v>
      </c>
    </row>
    <row r="6" spans="1:9">
      <c r="A6" s="43" t="s">
        <v>143</v>
      </c>
      <c r="C6" t="e" vm="1">
        <f t="shared" ca="1" si="0"/>
        <v>#NAME?</v>
      </c>
      <c r="D6" t="e" vm="1">
        <f t="shared" ca="1" si="1"/>
        <v>#NAME?</v>
      </c>
    </row>
    <row r="7" spans="1:9">
      <c r="A7" s="43" t="s">
        <v>141</v>
      </c>
      <c r="C7" t="e" vm="1">
        <f t="shared" ca="1" si="0"/>
        <v>#NAME?</v>
      </c>
      <c r="D7" t="e" vm="1">
        <f t="shared" ca="1" si="1"/>
        <v>#NAME?</v>
      </c>
    </row>
    <row r="8" spans="1:9">
      <c r="A8" s="43" t="s">
        <v>141</v>
      </c>
      <c r="C8" t="e" vm="1">
        <f t="shared" ca="1" si="0"/>
        <v>#NAME?</v>
      </c>
      <c r="D8" t="e" vm="1">
        <f t="shared" ca="1" si="1"/>
        <v>#NAME?</v>
      </c>
    </row>
    <row r="9" spans="1:9">
      <c r="A9" s="44" t="s">
        <v>142</v>
      </c>
      <c r="C9" t="e" vm="1">
        <f t="shared" ca="1" si="0"/>
        <v>#NAME?</v>
      </c>
      <c r="D9" t="e" vm="1">
        <f t="shared" ca="1" si="1"/>
        <v>#NAME?</v>
      </c>
    </row>
    <row r="10" spans="1:9">
      <c r="A10" s="44" t="s">
        <v>142</v>
      </c>
      <c r="C10" t="e" vm="1">
        <f t="shared" ca="1" si="0"/>
        <v>#NAME?</v>
      </c>
      <c r="D10" t="e" vm="1">
        <f t="shared" ca="1" si="1"/>
        <v>#NAME?</v>
      </c>
    </row>
    <row r="11" spans="1:9">
      <c r="A11" s="44" t="s">
        <v>144</v>
      </c>
      <c r="C11" t="e" vm="1">
        <f t="shared" ca="1" si="0"/>
        <v>#NAME?</v>
      </c>
      <c r="D11" t="e" vm="1">
        <f t="shared" ca="1" si="1"/>
        <v>#NAME?</v>
      </c>
    </row>
    <row r="12" spans="1:9">
      <c r="A12" s="44" t="s">
        <v>144</v>
      </c>
      <c r="C12" t="e" vm="1">
        <f t="shared" ca="1" si="0"/>
        <v>#NAME?</v>
      </c>
      <c r="D12" t="e" vm="1">
        <f t="shared" ca="1" si="1"/>
        <v>#NAME?</v>
      </c>
    </row>
    <row r="13" spans="1:9">
      <c r="A13" s="44" t="s">
        <v>145</v>
      </c>
      <c r="C13" t="e" vm="1">
        <f t="shared" ca="1" si="0"/>
        <v>#NAME?</v>
      </c>
      <c r="D13" t="e" vm="1">
        <f t="shared" ca="1" si="1"/>
        <v>#NAME?</v>
      </c>
    </row>
    <row r="14" spans="1:9">
      <c r="A14" s="44" t="s">
        <v>145</v>
      </c>
      <c r="C14" t="e" vm="1">
        <f t="shared" ca="1" si="0"/>
        <v>#NAME?</v>
      </c>
      <c r="D14" t="e" vm="1">
        <f t="shared" ca="1" si="1"/>
        <v>#NAME?</v>
      </c>
    </row>
    <row r="15" spans="1:9">
      <c r="A15" s="44" t="s">
        <v>146</v>
      </c>
      <c r="C15" t="e" vm="1">
        <f t="shared" ca="1" si="0"/>
        <v>#NAME?</v>
      </c>
      <c r="D15" t="e" vm="1">
        <f t="shared" ca="1" si="1"/>
        <v>#NAME?</v>
      </c>
    </row>
    <row r="16" spans="1:9">
      <c r="A16" s="44" t="s">
        <v>146</v>
      </c>
      <c r="C16" t="e" vm="1">
        <f t="shared" ca="1" si="0"/>
        <v>#NAME?</v>
      </c>
      <c r="D16" t="e" vm="1">
        <f t="shared" ca="1" si="1"/>
        <v>#NAME?</v>
      </c>
    </row>
    <row r="17" spans="1:4">
      <c r="A17" s="44" t="s">
        <v>147</v>
      </c>
      <c r="C17" t="e" vm="1">
        <f t="shared" ca="1" si="0"/>
        <v>#NAME?</v>
      </c>
      <c r="D17" t="e" vm="1">
        <f t="shared" ca="1" si="1"/>
        <v>#NAME?</v>
      </c>
    </row>
    <row r="18" spans="1:4">
      <c r="A18" s="44" t="s">
        <v>147</v>
      </c>
      <c r="C18" t="e" vm="1">
        <f t="shared" ca="1" si="0"/>
        <v>#NAME?</v>
      </c>
      <c r="D18" t="e" vm="1">
        <f t="shared" ca="1" si="1"/>
        <v>#NAME?</v>
      </c>
    </row>
    <row r="19" spans="1:4">
      <c r="A19" s="44" t="s">
        <v>148</v>
      </c>
      <c r="C19" t="e" vm="1">
        <f t="shared" ca="1" si="0"/>
        <v>#NAME?</v>
      </c>
      <c r="D19" t="e" vm="1">
        <f t="shared" ca="1" si="1"/>
        <v>#NAME?</v>
      </c>
    </row>
    <row r="20" spans="1:4">
      <c r="A20" s="44" t="s">
        <v>148</v>
      </c>
      <c r="C20" t="e" vm="1">
        <f t="shared" ca="1" si="0"/>
        <v>#NAME?</v>
      </c>
      <c r="D20" t="e" vm="1">
        <f t="shared" ca="1" si="1"/>
        <v>#NAME?</v>
      </c>
    </row>
    <row r="21" spans="1:4">
      <c r="A21" s="44" t="s">
        <v>149</v>
      </c>
      <c r="C21" t="e" vm="1">
        <f t="shared" ca="1" si="0"/>
        <v>#NAME?</v>
      </c>
      <c r="D21" t="e" vm="1">
        <f t="shared" ca="1" si="1"/>
        <v>#NAME?</v>
      </c>
    </row>
    <row r="22" spans="1:4">
      <c r="A22" s="44" t="s">
        <v>149</v>
      </c>
      <c r="C22" t="e" vm="1">
        <f t="shared" ca="1" si="0"/>
        <v>#NAME?</v>
      </c>
      <c r="D22" t="e" vm="1">
        <f t="shared" ca="1" si="1"/>
        <v>#NAME?</v>
      </c>
    </row>
    <row r="23" spans="1:4">
      <c r="A23" s="44" t="s">
        <v>150</v>
      </c>
      <c r="C23" t="e" vm="1">
        <f t="shared" ca="1" si="0"/>
        <v>#NAME?</v>
      </c>
      <c r="D23" t="e" vm="1">
        <f t="shared" ca="1" si="1"/>
        <v>#NAME?</v>
      </c>
    </row>
    <row r="24" spans="1:4">
      <c r="A24" s="44" t="s">
        <v>150</v>
      </c>
      <c r="C24" t="e" vm="1">
        <f t="shared" ca="1" si="0"/>
        <v>#NAME?</v>
      </c>
      <c r="D24" t="e" vm="1">
        <f t="shared" ca="1" si="1"/>
        <v>#NAME?</v>
      </c>
    </row>
    <row r="25" spans="1:4">
      <c r="A25" s="44" t="s">
        <v>151</v>
      </c>
      <c r="C25" t="e" vm="1">
        <f t="shared" ca="1" si="0"/>
        <v>#NAME?</v>
      </c>
      <c r="D25" t="e" vm="1">
        <f t="shared" ca="1" si="1"/>
        <v>#NAME?</v>
      </c>
    </row>
    <row r="26" spans="1:4">
      <c r="A26" s="44" t="s">
        <v>151</v>
      </c>
      <c r="C26" t="e" vm="1">
        <f t="shared" ca="1" si="0"/>
        <v>#NAME?</v>
      </c>
      <c r="D26" t="e" vm="1">
        <f t="shared" ca="1" si="1"/>
        <v>#NAME?</v>
      </c>
    </row>
    <row r="27" spans="1:4">
      <c r="A27" s="44" t="s">
        <v>152</v>
      </c>
      <c r="C27" t="e" vm="1">
        <f t="shared" ca="1" si="0"/>
        <v>#NAME?</v>
      </c>
      <c r="D27" t="e" vm="1">
        <f t="shared" ca="1" si="1"/>
        <v>#NAME?</v>
      </c>
    </row>
    <row r="28" spans="1:4">
      <c r="A28" s="44" t="s">
        <v>152</v>
      </c>
      <c r="C28" t="e" vm="1">
        <f t="shared" ca="1" si="0"/>
        <v>#NAME?</v>
      </c>
      <c r="D28" t="e" vm="1">
        <f t="shared" ca="1" si="1"/>
        <v>#NAME?</v>
      </c>
    </row>
    <row r="29" spans="1:4">
      <c r="A29" s="44" t="s">
        <v>153</v>
      </c>
      <c r="C29" t="e" vm="1">
        <f t="shared" ca="1" si="0"/>
        <v>#NAME?</v>
      </c>
      <c r="D29" t="e" vm="1">
        <f t="shared" ca="1" si="1"/>
        <v>#NAME?</v>
      </c>
    </row>
    <row r="30" spans="1:4">
      <c r="A30" s="44" t="s">
        <v>153</v>
      </c>
      <c r="C30" t="e" vm="1">
        <f t="shared" ca="1" si="0"/>
        <v>#NAME?</v>
      </c>
      <c r="D30" t="e" vm="1">
        <f t="shared" ca="1" si="1"/>
        <v>#NAME?</v>
      </c>
    </row>
    <row r="31" spans="1:4">
      <c r="A31" s="44" t="s">
        <v>154</v>
      </c>
      <c r="C31" t="e" vm="1">
        <f t="shared" ca="1" si="0"/>
        <v>#NAME?</v>
      </c>
      <c r="D31" t="e" vm="1">
        <f t="shared" ca="1" si="1"/>
        <v>#NAME?</v>
      </c>
    </row>
    <row r="32" spans="1:4">
      <c r="A32" s="44" t="s">
        <v>154</v>
      </c>
      <c r="C32" t="e" vm="1">
        <f t="shared" ca="1" si="0"/>
        <v>#NAME?</v>
      </c>
      <c r="D32" t="e" vm="1">
        <f t="shared" ca="1" si="1"/>
        <v>#NAME?</v>
      </c>
    </row>
    <row r="33" spans="1:4">
      <c r="A33" s="44" t="s">
        <v>155</v>
      </c>
      <c r="C33" t="e" vm="1">
        <f t="shared" ca="1" si="0"/>
        <v>#NAME?</v>
      </c>
      <c r="D33" t="e" vm="1">
        <f t="shared" ca="1" si="1"/>
        <v>#NAME?</v>
      </c>
    </row>
    <row r="34" spans="1:4">
      <c r="A34" s="44" t="s">
        <v>155</v>
      </c>
      <c r="C34" t="e" vm="1">
        <f t="shared" ca="1" si="0"/>
        <v>#NAME?</v>
      </c>
      <c r="D34" t="e" vm="1">
        <f t="shared" ca="1" si="1"/>
        <v>#NAME?</v>
      </c>
    </row>
    <row r="35" spans="1:4">
      <c r="A35" s="44" t="s">
        <v>156</v>
      </c>
      <c r="C35" t="e" vm="1">
        <f t="shared" ca="1" si="0"/>
        <v>#NAME?</v>
      </c>
      <c r="D35" t="e" vm="1">
        <f t="shared" ca="1" si="1"/>
        <v>#NAME?</v>
      </c>
    </row>
    <row r="36" spans="1:4">
      <c r="A36" s="44" t="s">
        <v>156</v>
      </c>
      <c r="C36" t="e" vm="1">
        <f t="shared" ca="1" si="0"/>
        <v>#NAME?</v>
      </c>
      <c r="D36" t="e" vm="1">
        <f t="shared" ca="1" si="1"/>
        <v>#NAME?</v>
      </c>
    </row>
    <row r="37" spans="1:4">
      <c r="A37" s="45" t="s">
        <v>157</v>
      </c>
      <c r="C37" t="e" vm="1">
        <f t="shared" ca="1" si="0"/>
        <v>#NAME?</v>
      </c>
      <c r="D37" t="e" vm="1">
        <f t="shared" ca="1" si="1"/>
        <v>#NAME?</v>
      </c>
    </row>
    <row r="38" spans="1:4">
      <c r="A38" s="45" t="s">
        <v>157</v>
      </c>
      <c r="C38" t="e" vm="1">
        <f t="shared" ca="1" si="0"/>
        <v>#NAME?</v>
      </c>
      <c r="D38" t="e" vm="1">
        <f t="shared" ca="1" si="1"/>
        <v>#NAME?</v>
      </c>
    </row>
    <row r="39" spans="1:4">
      <c r="A39" s="44" t="s">
        <v>158</v>
      </c>
      <c r="C39" t="e" vm="1">
        <f t="shared" ca="1" si="0"/>
        <v>#NAME?</v>
      </c>
      <c r="D39" t="e" vm="1">
        <f t="shared" ca="1" si="1"/>
        <v>#NAME?</v>
      </c>
    </row>
    <row r="40" spans="1:4">
      <c r="A40" s="44" t="s">
        <v>158</v>
      </c>
      <c r="C40" t="e" vm="1">
        <f t="shared" ca="1" si="0"/>
        <v>#NAME?</v>
      </c>
      <c r="D40" t="e" vm="1">
        <f t="shared" ca="1" si="1"/>
        <v>#NAME?</v>
      </c>
    </row>
    <row r="41" spans="1:4">
      <c r="A41" s="44" t="s">
        <v>159</v>
      </c>
      <c r="C41" t="e" vm="1">
        <f t="shared" ca="1" si="0"/>
        <v>#NAME?</v>
      </c>
      <c r="D41" t="e" vm="1">
        <f t="shared" ca="1" si="1"/>
        <v>#NAME?</v>
      </c>
    </row>
    <row r="42" spans="1:4">
      <c r="A42" s="44" t="s">
        <v>159</v>
      </c>
      <c r="C42" t="e" vm="1">
        <f t="shared" ca="1" si="0"/>
        <v>#NAME?</v>
      </c>
      <c r="D42" t="e" vm="1">
        <f t="shared" ca="1" si="1"/>
        <v>#NAME?</v>
      </c>
    </row>
    <row r="43" spans="1:4">
      <c r="A43" s="44" t="s">
        <v>160</v>
      </c>
      <c r="C43" t="e" vm="1">
        <f t="shared" ca="1" si="0"/>
        <v>#NAME?</v>
      </c>
      <c r="D43" t="e" vm="1">
        <f t="shared" ca="1" si="1"/>
        <v>#NAME?</v>
      </c>
    </row>
    <row r="44" spans="1:4">
      <c r="A44" s="44" t="s">
        <v>160</v>
      </c>
      <c r="C44" t="e" vm="1">
        <f t="shared" ca="1" si="0"/>
        <v>#NAME?</v>
      </c>
      <c r="D44" t="e" vm="1">
        <f t="shared" ca="1" si="1"/>
        <v>#NAME?</v>
      </c>
    </row>
    <row r="45" spans="1:4">
      <c r="A45" s="44" t="s">
        <v>161</v>
      </c>
      <c r="C45" t="e" vm="1">
        <f t="shared" ca="1" si="0"/>
        <v>#NAME?</v>
      </c>
      <c r="D45" t="e" vm="1">
        <f t="shared" ca="1" si="1"/>
        <v>#NAME?</v>
      </c>
    </row>
    <row r="46" spans="1:4">
      <c r="A46" s="44" t="s">
        <v>161</v>
      </c>
      <c r="C46" t="e" vm="1">
        <f t="shared" ca="1" si="0"/>
        <v>#NAME?</v>
      </c>
      <c r="D46" t="e" vm="1">
        <f t="shared" ca="1" si="1"/>
        <v>#NAME?</v>
      </c>
    </row>
    <row r="47" spans="1:4">
      <c r="A47" s="44" t="s">
        <v>162</v>
      </c>
      <c r="C47" t="e" vm="1">
        <f t="shared" ca="1" si="0"/>
        <v>#NAME?</v>
      </c>
      <c r="D47" t="e" vm="1">
        <f t="shared" ca="1" si="1"/>
        <v>#NAME?</v>
      </c>
    </row>
    <row r="48" spans="1:4">
      <c r="A48" s="44" t="s">
        <v>162</v>
      </c>
      <c r="C48" t="e" vm="1">
        <f t="shared" ca="1" si="0"/>
        <v>#NAME?</v>
      </c>
      <c r="D48" t="e" vm="1">
        <f t="shared" ca="1" si="1"/>
        <v>#NAME?</v>
      </c>
    </row>
    <row r="49" spans="1:4">
      <c r="A49" s="44" t="s">
        <v>163</v>
      </c>
      <c r="C49" t="e" vm="1">
        <f t="shared" ca="1" si="0"/>
        <v>#NAME?</v>
      </c>
      <c r="D49" t="e" vm="1">
        <f t="shared" ca="1" si="1"/>
        <v>#NAME?</v>
      </c>
    </row>
    <row r="50" spans="1:4">
      <c r="A50" s="44" t="s">
        <v>163</v>
      </c>
      <c r="C50" t="e" vm="1">
        <f t="shared" ca="1" si="0"/>
        <v>#NAME?</v>
      </c>
      <c r="D50" t="e" vm="1">
        <f t="shared" ca="1" si="1"/>
        <v>#NAME?</v>
      </c>
    </row>
    <row r="51" spans="1:4">
      <c r="A51" s="44" t="s">
        <v>164</v>
      </c>
      <c r="C51" t="e" vm="1">
        <f t="shared" ca="1" si="0"/>
        <v>#NAME?</v>
      </c>
      <c r="D51" t="e" vm="1">
        <f t="shared" ca="1" si="1"/>
        <v>#NAME?</v>
      </c>
    </row>
    <row r="52" spans="1:4">
      <c r="A52" s="44" t="s">
        <v>164</v>
      </c>
      <c r="C52" t="e" vm="1">
        <f t="shared" ca="1" si="0"/>
        <v>#NAME?</v>
      </c>
      <c r="D52" t="e" vm="1">
        <f t="shared" ca="1" si="1"/>
        <v>#NAME?</v>
      </c>
    </row>
    <row r="53" spans="1:4">
      <c r="A53" s="44" t="s">
        <v>165</v>
      </c>
      <c r="C53" t="e" vm="1">
        <f t="shared" ca="1" si="0"/>
        <v>#NAME?</v>
      </c>
      <c r="D53" t="e" vm="1">
        <f t="shared" ca="1" si="1"/>
        <v>#NAME?</v>
      </c>
    </row>
    <row r="54" spans="1:4">
      <c r="A54" s="44" t="s">
        <v>165</v>
      </c>
      <c r="C54" t="e" vm="1">
        <f t="shared" ca="1" si="0"/>
        <v>#NAME?</v>
      </c>
      <c r="D54" t="e" vm="1">
        <f t="shared" ca="1" si="1"/>
        <v>#NAME?</v>
      </c>
    </row>
    <row r="55" spans="1:4">
      <c r="A55" s="44" t="s">
        <v>166</v>
      </c>
      <c r="C55" t="e" vm="1">
        <f t="shared" ca="1" si="0"/>
        <v>#NAME?</v>
      </c>
      <c r="D55" t="e" vm="1">
        <f t="shared" ca="1" si="1"/>
        <v>#NAME?</v>
      </c>
    </row>
    <row r="56" spans="1:4">
      <c r="A56" s="44" t="s">
        <v>166</v>
      </c>
      <c r="C56" t="e" vm="1">
        <f t="shared" ca="1" si="0"/>
        <v>#NAME?</v>
      </c>
      <c r="D56" t="e" vm="1">
        <f t="shared" ca="1" si="1"/>
        <v>#NAME?</v>
      </c>
    </row>
    <row r="57" spans="1:4">
      <c r="A57" s="44" t="s">
        <v>167</v>
      </c>
      <c r="C57" t="e" vm="1">
        <f t="shared" ca="1" si="0"/>
        <v>#NAME?</v>
      </c>
      <c r="D57" t="e" vm="1">
        <f t="shared" ca="1" si="1"/>
        <v>#NAME?</v>
      </c>
    </row>
    <row r="58" spans="1:4">
      <c r="A58" s="44" t="s">
        <v>167</v>
      </c>
      <c r="C58" t="e" vm="1">
        <f t="shared" ca="1" si="0"/>
        <v>#NAME?</v>
      </c>
      <c r="D58" t="e" vm="1">
        <f t="shared" ca="1" si="1"/>
        <v>#NAME?</v>
      </c>
    </row>
    <row r="59" spans="1:4">
      <c r="A59" s="44" t="s">
        <v>168</v>
      </c>
      <c r="C59" t="e" vm="1">
        <f t="shared" ca="1" si="0"/>
        <v>#NAME?</v>
      </c>
      <c r="D59" t="e" vm="1">
        <f t="shared" ca="1" si="1"/>
        <v>#NAME?</v>
      </c>
    </row>
    <row r="60" spans="1:4">
      <c r="A60" s="44" t="s">
        <v>168</v>
      </c>
      <c r="C60" t="e" vm="1">
        <f t="shared" ca="1" si="0"/>
        <v>#NAME?</v>
      </c>
      <c r="D60" t="e" vm="1">
        <f t="shared" ca="1" si="1"/>
        <v>#NAME?</v>
      </c>
    </row>
    <row r="61" spans="1:4">
      <c r="A61" s="44" t="s">
        <v>169</v>
      </c>
      <c r="C61" t="e" vm="1">
        <f t="shared" ca="1" si="0"/>
        <v>#NAME?</v>
      </c>
      <c r="D61" t="e" vm="1">
        <f t="shared" ca="1" si="1"/>
        <v>#NAME?</v>
      </c>
    </row>
    <row r="62" spans="1:4">
      <c r="A62" s="44" t="s">
        <v>169</v>
      </c>
      <c r="C62" t="e" vm="1">
        <f t="shared" ca="1" si="0"/>
        <v>#NAME?</v>
      </c>
      <c r="D62" t="e" vm="1">
        <f t="shared" ca="1" si="1"/>
        <v>#NAME?</v>
      </c>
    </row>
    <row r="63" spans="1:4">
      <c r="A63" s="44" t="s">
        <v>170</v>
      </c>
      <c r="C63" t="e" vm="1">
        <f t="shared" ca="1" si="0"/>
        <v>#NAME?</v>
      </c>
      <c r="D63" t="e" vm="1">
        <f t="shared" ca="1" si="1"/>
        <v>#NAME?</v>
      </c>
    </row>
    <row r="64" spans="1:4">
      <c r="A64" s="44" t="s">
        <v>170</v>
      </c>
      <c r="C64" t="e" vm="1">
        <f t="shared" ca="1" si="0"/>
        <v>#NAME?</v>
      </c>
      <c r="D64" t="e" vm="1">
        <f t="shared" ca="1" si="1"/>
        <v>#NAME?</v>
      </c>
    </row>
    <row r="65" spans="1:4">
      <c r="A65" s="44" t="s">
        <v>171</v>
      </c>
      <c r="C65" t="e" vm="1">
        <f t="shared" ca="1" si="0"/>
        <v>#NAME?</v>
      </c>
      <c r="D65" t="e" vm="1">
        <f t="shared" ca="1" si="1"/>
        <v>#NAME?</v>
      </c>
    </row>
    <row r="66" spans="1:4">
      <c r="A66" s="44" t="s">
        <v>171</v>
      </c>
      <c r="C66" t="e" vm="1">
        <f t="shared" ca="1" si="0"/>
        <v>#NAME?</v>
      </c>
      <c r="D66" t="e" vm="1">
        <f t="shared" ca="1" si="1"/>
        <v>#NAME?</v>
      </c>
    </row>
    <row r="67" spans="1:4">
      <c r="A67" s="44" t="s">
        <v>172</v>
      </c>
      <c r="C67" t="e" vm="1">
        <f t="shared" ref="C67:C130" ca="1" si="2">_xlfn.IFS(LEFT(A67,7)="เด็กชาย","เด็กชาย",LEFT(A67,8)="เด็กหญิง","เด็กหญิง",LEFT(A67,3)="นาย","นาย",LEFT(A67,6)="นางสาว","นางสาว",LEFT(A67,3)="นาง","นาง")</f>
        <v>#NAME?</v>
      </c>
      <c r="D67" t="e" vm="1">
        <f t="shared" ref="D67:D130" ca="1" si="3">_xlfn.IFS(C67="เด็กชาย",MID(A67,FIND(C67,A67)+7,50),C67="เด็กหญิง",MID(A67,FIND(C67,A67)+8,50),C67="นาย",MID(A67,FIND(C67,A67)+3,50),C67="นางสาว",MID(A67,FIND(C67,A67)+6,50),C67="นาง",MID(A67,FIND(C67,A67)+3,50))</f>
        <v>#NAME?</v>
      </c>
    </row>
    <row r="68" spans="1:4">
      <c r="A68" s="44" t="s">
        <v>172</v>
      </c>
      <c r="C68" t="e" vm="1">
        <f t="shared" ca="1" si="2"/>
        <v>#NAME?</v>
      </c>
      <c r="D68" t="e" vm="1">
        <f t="shared" ca="1" si="3"/>
        <v>#NAME?</v>
      </c>
    </row>
    <row r="69" spans="1:4">
      <c r="A69" s="44" t="s">
        <v>173</v>
      </c>
      <c r="C69" t="e" vm="1">
        <f t="shared" ca="1" si="2"/>
        <v>#NAME?</v>
      </c>
      <c r="D69" t="e" vm="1">
        <f t="shared" ca="1" si="3"/>
        <v>#NAME?</v>
      </c>
    </row>
    <row r="70" spans="1:4">
      <c r="A70" s="44" t="s">
        <v>173</v>
      </c>
      <c r="C70" t="e" vm="1">
        <f t="shared" ca="1" si="2"/>
        <v>#NAME?</v>
      </c>
      <c r="D70" t="e" vm="1">
        <f t="shared" ca="1" si="3"/>
        <v>#NAME?</v>
      </c>
    </row>
    <row r="71" spans="1:4">
      <c r="A71" s="44" t="s">
        <v>174</v>
      </c>
      <c r="C71" t="e" vm="1">
        <f t="shared" ca="1" si="2"/>
        <v>#NAME?</v>
      </c>
      <c r="D71" t="e" vm="1">
        <f t="shared" ca="1" si="3"/>
        <v>#NAME?</v>
      </c>
    </row>
    <row r="72" spans="1:4">
      <c r="A72" s="44" t="s">
        <v>174</v>
      </c>
      <c r="C72" t="e" vm="1">
        <f t="shared" ca="1" si="2"/>
        <v>#NAME?</v>
      </c>
      <c r="D72" t="e" vm="1">
        <f t="shared" ca="1" si="3"/>
        <v>#NAME?</v>
      </c>
    </row>
    <row r="73" spans="1:4">
      <c r="A73" s="44" t="s">
        <v>175</v>
      </c>
      <c r="C73" t="e" vm="1">
        <f t="shared" ca="1" si="2"/>
        <v>#NAME?</v>
      </c>
      <c r="D73" t="e" vm="1">
        <f t="shared" ca="1" si="3"/>
        <v>#NAME?</v>
      </c>
    </row>
    <row r="74" spans="1:4">
      <c r="A74" s="44" t="s">
        <v>175</v>
      </c>
      <c r="C74" t="e" vm="1">
        <f t="shared" ca="1" si="2"/>
        <v>#NAME?</v>
      </c>
      <c r="D74" t="e" vm="1">
        <f t="shared" ca="1" si="3"/>
        <v>#NAME?</v>
      </c>
    </row>
    <row r="75" spans="1:4">
      <c r="A75" s="44" t="s">
        <v>176</v>
      </c>
      <c r="C75" t="e" vm="1">
        <f t="shared" ca="1" si="2"/>
        <v>#NAME?</v>
      </c>
      <c r="D75" t="e" vm="1">
        <f t="shared" ca="1" si="3"/>
        <v>#NAME?</v>
      </c>
    </row>
    <row r="76" spans="1:4">
      <c r="A76" s="44" t="s">
        <v>176</v>
      </c>
      <c r="C76" t="e" vm="1">
        <f t="shared" ca="1" si="2"/>
        <v>#NAME?</v>
      </c>
      <c r="D76" t="e" vm="1">
        <f t="shared" ca="1" si="3"/>
        <v>#NAME?</v>
      </c>
    </row>
    <row r="77" spans="1:4">
      <c r="A77" s="44" t="s">
        <v>177</v>
      </c>
      <c r="C77" t="e" vm="1">
        <f t="shared" ca="1" si="2"/>
        <v>#NAME?</v>
      </c>
      <c r="D77" t="e" vm="1">
        <f t="shared" ca="1" si="3"/>
        <v>#NAME?</v>
      </c>
    </row>
    <row r="78" spans="1:4">
      <c r="A78" s="44" t="s">
        <v>177</v>
      </c>
      <c r="C78" t="e" vm="1">
        <f t="shared" ca="1" si="2"/>
        <v>#NAME?</v>
      </c>
      <c r="D78" t="e" vm="1">
        <f t="shared" ca="1" si="3"/>
        <v>#NAME?</v>
      </c>
    </row>
    <row r="79" spans="1:4">
      <c r="A79" s="44" t="s">
        <v>178</v>
      </c>
      <c r="C79" t="e" vm="1">
        <f t="shared" ca="1" si="2"/>
        <v>#NAME?</v>
      </c>
      <c r="D79" t="e" vm="1">
        <f t="shared" ca="1" si="3"/>
        <v>#NAME?</v>
      </c>
    </row>
    <row r="80" spans="1:4">
      <c r="A80" s="44" t="s">
        <v>178</v>
      </c>
      <c r="C80" t="e" vm="1">
        <f t="shared" ca="1" si="2"/>
        <v>#NAME?</v>
      </c>
      <c r="D80" t="e" vm="1">
        <f t="shared" ca="1" si="3"/>
        <v>#NAME?</v>
      </c>
    </row>
    <row r="81" spans="1:4">
      <c r="A81" s="44" t="s">
        <v>179</v>
      </c>
      <c r="C81" t="e" vm="1">
        <f t="shared" ca="1" si="2"/>
        <v>#NAME?</v>
      </c>
      <c r="D81" t="e" vm="1">
        <f t="shared" ca="1" si="3"/>
        <v>#NAME?</v>
      </c>
    </row>
    <row r="82" spans="1:4">
      <c r="A82" s="44" t="s">
        <v>179</v>
      </c>
      <c r="C82" t="e" vm="1">
        <f t="shared" ca="1" si="2"/>
        <v>#NAME?</v>
      </c>
      <c r="D82" t="e" vm="1">
        <f t="shared" ca="1" si="3"/>
        <v>#NAME?</v>
      </c>
    </row>
    <row r="83" spans="1:4">
      <c r="A83" s="44" t="s">
        <v>180</v>
      </c>
      <c r="C83" t="e" vm="1">
        <f t="shared" ca="1" si="2"/>
        <v>#NAME?</v>
      </c>
      <c r="D83" t="e" vm="1">
        <f t="shared" ca="1" si="3"/>
        <v>#NAME?</v>
      </c>
    </row>
    <row r="84" spans="1:4">
      <c r="A84" s="44" t="s">
        <v>180</v>
      </c>
      <c r="C84" t="e" vm="1">
        <f t="shared" ca="1" si="2"/>
        <v>#NAME?</v>
      </c>
      <c r="D84" t="e" vm="1">
        <f t="shared" ca="1" si="3"/>
        <v>#NAME?</v>
      </c>
    </row>
    <row r="85" spans="1:4">
      <c r="A85" s="44" t="s">
        <v>181</v>
      </c>
      <c r="C85" t="e" vm="1">
        <f t="shared" ca="1" si="2"/>
        <v>#NAME?</v>
      </c>
      <c r="D85" t="e" vm="1">
        <f t="shared" ca="1" si="3"/>
        <v>#NAME?</v>
      </c>
    </row>
    <row r="86" spans="1:4">
      <c r="A86" s="44" t="s">
        <v>181</v>
      </c>
      <c r="C86" t="e" vm="1">
        <f t="shared" ca="1" si="2"/>
        <v>#NAME?</v>
      </c>
      <c r="D86" t="e" vm="1">
        <f t="shared" ca="1" si="3"/>
        <v>#NAME?</v>
      </c>
    </row>
    <row r="87" spans="1:4">
      <c r="A87" s="44" t="s">
        <v>182</v>
      </c>
      <c r="C87" t="e" vm="1">
        <f t="shared" ca="1" si="2"/>
        <v>#NAME?</v>
      </c>
      <c r="D87" t="e" vm="1">
        <f t="shared" ca="1" si="3"/>
        <v>#NAME?</v>
      </c>
    </row>
    <row r="88" spans="1:4">
      <c r="A88" s="44" t="s">
        <v>182</v>
      </c>
      <c r="C88" t="e" vm="1">
        <f t="shared" ca="1" si="2"/>
        <v>#NAME?</v>
      </c>
      <c r="D88" t="e" vm="1">
        <f t="shared" ca="1" si="3"/>
        <v>#NAME?</v>
      </c>
    </row>
    <row r="89" spans="1:4">
      <c r="A89" s="44" t="s">
        <v>183</v>
      </c>
      <c r="C89" t="e" vm="1">
        <f t="shared" ca="1" si="2"/>
        <v>#NAME?</v>
      </c>
      <c r="D89" t="e" vm="1">
        <f t="shared" ca="1" si="3"/>
        <v>#NAME?</v>
      </c>
    </row>
    <row r="90" spans="1:4">
      <c r="A90" s="44" t="s">
        <v>183</v>
      </c>
      <c r="C90" t="e" vm="1">
        <f t="shared" ca="1" si="2"/>
        <v>#NAME?</v>
      </c>
      <c r="D90" t="e" vm="1">
        <f t="shared" ca="1" si="3"/>
        <v>#NAME?</v>
      </c>
    </row>
    <row r="91" spans="1:4">
      <c r="A91" s="44" t="s">
        <v>184</v>
      </c>
      <c r="C91" t="e" vm="1">
        <f t="shared" ca="1" si="2"/>
        <v>#NAME?</v>
      </c>
      <c r="D91" t="e" vm="1">
        <f t="shared" ca="1" si="3"/>
        <v>#NAME?</v>
      </c>
    </row>
    <row r="92" spans="1:4">
      <c r="A92" s="44" t="s">
        <v>184</v>
      </c>
      <c r="C92" t="e" vm="1">
        <f t="shared" ca="1" si="2"/>
        <v>#NAME?</v>
      </c>
      <c r="D92" t="e" vm="1">
        <f t="shared" ca="1" si="3"/>
        <v>#NAME?</v>
      </c>
    </row>
    <row r="93" spans="1:4">
      <c r="A93" s="44" t="s">
        <v>185</v>
      </c>
      <c r="C93" t="e" vm="1">
        <f t="shared" ca="1" si="2"/>
        <v>#NAME?</v>
      </c>
      <c r="D93" t="e" vm="1">
        <f t="shared" ca="1" si="3"/>
        <v>#NAME?</v>
      </c>
    </row>
    <row r="94" spans="1:4">
      <c r="A94" s="44" t="s">
        <v>185</v>
      </c>
      <c r="C94" t="e" vm="1">
        <f t="shared" ca="1" si="2"/>
        <v>#NAME?</v>
      </c>
      <c r="D94" t="e" vm="1">
        <f t="shared" ca="1" si="3"/>
        <v>#NAME?</v>
      </c>
    </row>
    <row r="95" spans="1:4">
      <c r="A95" s="44" t="s">
        <v>186</v>
      </c>
      <c r="C95" t="e" vm="1">
        <f t="shared" ca="1" si="2"/>
        <v>#NAME?</v>
      </c>
      <c r="D95" t="e" vm="1">
        <f t="shared" ca="1" si="3"/>
        <v>#NAME?</v>
      </c>
    </row>
    <row r="96" spans="1:4">
      <c r="A96" s="44" t="s">
        <v>186</v>
      </c>
      <c r="C96" t="e" vm="1">
        <f t="shared" ca="1" si="2"/>
        <v>#NAME?</v>
      </c>
      <c r="D96" t="e" vm="1">
        <f t="shared" ca="1" si="3"/>
        <v>#NAME?</v>
      </c>
    </row>
    <row r="97" spans="1:4">
      <c r="A97" s="44" t="s">
        <v>187</v>
      </c>
      <c r="C97" t="e" vm="1">
        <f t="shared" ca="1" si="2"/>
        <v>#NAME?</v>
      </c>
      <c r="D97" t="e" vm="1">
        <f t="shared" ca="1" si="3"/>
        <v>#NAME?</v>
      </c>
    </row>
    <row r="98" spans="1:4">
      <c r="A98" s="44" t="s">
        <v>187</v>
      </c>
      <c r="C98" t="e" vm="1">
        <f t="shared" ca="1" si="2"/>
        <v>#NAME?</v>
      </c>
      <c r="D98" t="e" vm="1">
        <f t="shared" ca="1" si="3"/>
        <v>#NAME?</v>
      </c>
    </row>
    <row r="99" spans="1:4">
      <c r="A99" s="44" t="s">
        <v>188</v>
      </c>
      <c r="C99" t="e" vm="1">
        <f t="shared" ca="1" si="2"/>
        <v>#NAME?</v>
      </c>
      <c r="D99" t="e" vm="1">
        <f t="shared" ca="1" si="3"/>
        <v>#NAME?</v>
      </c>
    </row>
    <row r="100" spans="1:4">
      <c r="A100" s="44" t="s">
        <v>188</v>
      </c>
      <c r="C100" t="e" vm="1">
        <f t="shared" ca="1" si="2"/>
        <v>#NAME?</v>
      </c>
      <c r="D100" t="e" vm="1">
        <f t="shared" ca="1" si="3"/>
        <v>#NAME?</v>
      </c>
    </row>
    <row r="101" spans="1:4">
      <c r="A101" s="46" t="s">
        <v>189</v>
      </c>
      <c r="C101" t="e" vm="1">
        <f t="shared" ca="1" si="2"/>
        <v>#NAME?</v>
      </c>
      <c r="D101" t="e" vm="1">
        <f t="shared" ca="1" si="3"/>
        <v>#NAME?</v>
      </c>
    </row>
    <row r="102" spans="1:4">
      <c r="A102" s="46" t="s">
        <v>189</v>
      </c>
      <c r="C102" t="e" vm="1">
        <f t="shared" ca="1" si="2"/>
        <v>#NAME?</v>
      </c>
      <c r="D102" t="e" vm="1">
        <f t="shared" ca="1" si="3"/>
        <v>#NAME?</v>
      </c>
    </row>
    <row r="103" spans="1:4">
      <c r="A103" s="44" t="s">
        <v>190</v>
      </c>
      <c r="C103" t="e" vm="1">
        <f t="shared" ca="1" si="2"/>
        <v>#NAME?</v>
      </c>
      <c r="D103" t="e" vm="1">
        <f t="shared" ca="1" si="3"/>
        <v>#NAME?</v>
      </c>
    </row>
    <row r="104" spans="1:4">
      <c r="A104" s="44" t="s">
        <v>190</v>
      </c>
      <c r="C104" t="e" vm="1">
        <f t="shared" ca="1" si="2"/>
        <v>#NAME?</v>
      </c>
      <c r="D104" t="e" vm="1">
        <f t="shared" ca="1" si="3"/>
        <v>#NAME?</v>
      </c>
    </row>
    <row r="105" spans="1:4">
      <c r="A105" s="44" t="s">
        <v>191</v>
      </c>
      <c r="C105" t="e" vm="1">
        <f t="shared" ca="1" si="2"/>
        <v>#NAME?</v>
      </c>
      <c r="D105" t="e" vm="1">
        <f t="shared" ca="1" si="3"/>
        <v>#NAME?</v>
      </c>
    </row>
    <row r="106" spans="1:4">
      <c r="A106" s="44" t="s">
        <v>191</v>
      </c>
      <c r="C106" t="e" vm="1">
        <f t="shared" ca="1" si="2"/>
        <v>#NAME?</v>
      </c>
      <c r="D106" t="e" vm="1">
        <f t="shared" ca="1" si="3"/>
        <v>#NAME?</v>
      </c>
    </row>
    <row r="107" spans="1:4">
      <c r="A107" s="44" t="s">
        <v>192</v>
      </c>
      <c r="C107" t="e" vm="1">
        <f t="shared" ca="1" si="2"/>
        <v>#NAME?</v>
      </c>
      <c r="D107" t="e" vm="1">
        <f t="shared" ca="1" si="3"/>
        <v>#NAME?</v>
      </c>
    </row>
    <row r="108" spans="1:4">
      <c r="A108" s="44" t="s">
        <v>192</v>
      </c>
      <c r="C108" t="e" vm="1">
        <f t="shared" ca="1" si="2"/>
        <v>#NAME?</v>
      </c>
      <c r="D108" t="e" vm="1">
        <f t="shared" ca="1" si="3"/>
        <v>#NAME?</v>
      </c>
    </row>
    <row r="109" spans="1:4">
      <c r="A109" s="44" t="s">
        <v>193</v>
      </c>
      <c r="C109" t="e" vm="1">
        <f t="shared" ca="1" si="2"/>
        <v>#NAME?</v>
      </c>
      <c r="D109" t="e" vm="1">
        <f t="shared" ca="1" si="3"/>
        <v>#NAME?</v>
      </c>
    </row>
    <row r="110" spans="1:4">
      <c r="A110" s="44" t="s">
        <v>193</v>
      </c>
      <c r="C110" t="e" vm="1">
        <f t="shared" ca="1" si="2"/>
        <v>#NAME?</v>
      </c>
      <c r="D110" t="e" vm="1">
        <f t="shared" ca="1" si="3"/>
        <v>#NAME?</v>
      </c>
    </row>
    <row r="111" spans="1:4">
      <c r="A111" s="44" t="s">
        <v>194</v>
      </c>
      <c r="C111" t="e" vm="1">
        <f t="shared" ca="1" si="2"/>
        <v>#NAME?</v>
      </c>
      <c r="D111" t="e" vm="1">
        <f t="shared" ca="1" si="3"/>
        <v>#NAME?</v>
      </c>
    </row>
    <row r="112" spans="1:4">
      <c r="A112" s="44" t="s">
        <v>194</v>
      </c>
      <c r="C112" t="e" vm="1">
        <f t="shared" ca="1" si="2"/>
        <v>#NAME?</v>
      </c>
      <c r="D112" t="e" vm="1">
        <f t="shared" ca="1" si="3"/>
        <v>#NAME?</v>
      </c>
    </row>
    <row r="113" spans="1:4">
      <c r="A113" s="44" t="s">
        <v>195</v>
      </c>
      <c r="C113" t="e" vm="1">
        <f t="shared" ca="1" si="2"/>
        <v>#NAME?</v>
      </c>
      <c r="D113" t="e" vm="1">
        <f t="shared" ca="1" si="3"/>
        <v>#NAME?</v>
      </c>
    </row>
    <row r="114" spans="1:4">
      <c r="A114" s="44" t="s">
        <v>195</v>
      </c>
      <c r="C114" t="e" vm="1">
        <f t="shared" ca="1" si="2"/>
        <v>#NAME?</v>
      </c>
      <c r="D114" t="e" vm="1">
        <f t="shared" ca="1" si="3"/>
        <v>#NAME?</v>
      </c>
    </row>
    <row r="115" spans="1:4">
      <c r="A115" s="44" t="s">
        <v>196</v>
      </c>
      <c r="C115" t="e" vm="1">
        <f t="shared" ca="1" si="2"/>
        <v>#NAME?</v>
      </c>
      <c r="D115" t="e" vm="1">
        <f t="shared" ca="1" si="3"/>
        <v>#NAME?</v>
      </c>
    </row>
    <row r="116" spans="1:4">
      <c r="A116" s="44" t="s">
        <v>196</v>
      </c>
      <c r="C116" t="e" vm="1">
        <f t="shared" ca="1" si="2"/>
        <v>#NAME?</v>
      </c>
      <c r="D116" t="e" vm="1">
        <f t="shared" ca="1" si="3"/>
        <v>#NAME?</v>
      </c>
    </row>
    <row r="117" spans="1:4">
      <c r="A117" s="44" t="s">
        <v>197</v>
      </c>
      <c r="C117" t="e" vm="1">
        <f t="shared" ca="1" si="2"/>
        <v>#NAME?</v>
      </c>
      <c r="D117" t="e" vm="1">
        <f t="shared" ca="1" si="3"/>
        <v>#NAME?</v>
      </c>
    </row>
    <row r="118" spans="1:4">
      <c r="A118" s="44" t="s">
        <v>197</v>
      </c>
      <c r="C118" t="e" vm="1">
        <f t="shared" ca="1" si="2"/>
        <v>#NAME?</v>
      </c>
      <c r="D118" t="e" vm="1">
        <f t="shared" ca="1" si="3"/>
        <v>#NAME?</v>
      </c>
    </row>
    <row r="119" spans="1:4">
      <c r="A119" s="44" t="s">
        <v>198</v>
      </c>
      <c r="C119" t="e" vm="1">
        <f t="shared" ca="1" si="2"/>
        <v>#NAME?</v>
      </c>
      <c r="D119" t="e" vm="1">
        <f t="shared" ca="1" si="3"/>
        <v>#NAME?</v>
      </c>
    </row>
    <row r="120" spans="1:4">
      <c r="A120" s="44" t="s">
        <v>198</v>
      </c>
      <c r="C120" t="e" vm="1">
        <f t="shared" ca="1" si="2"/>
        <v>#NAME?</v>
      </c>
      <c r="D120" t="e" vm="1">
        <f t="shared" ca="1" si="3"/>
        <v>#NAME?</v>
      </c>
    </row>
    <row r="121" spans="1:4">
      <c r="A121" s="44" t="s">
        <v>199</v>
      </c>
      <c r="C121" t="e" vm="1">
        <f t="shared" ca="1" si="2"/>
        <v>#NAME?</v>
      </c>
      <c r="D121" t="e" vm="1">
        <f t="shared" ca="1" si="3"/>
        <v>#NAME?</v>
      </c>
    </row>
    <row r="122" spans="1:4">
      <c r="A122" s="44" t="s">
        <v>199</v>
      </c>
      <c r="C122" t="e" vm="1">
        <f t="shared" ca="1" si="2"/>
        <v>#NAME?</v>
      </c>
      <c r="D122" t="e" vm="1">
        <f t="shared" ca="1" si="3"/>
        <v>#NAME?</v>
      </c>
    </row>
    <row r="123" spans="1:4">
      <c r="A123" s="44" t="s">
        <v>200</v>
      </c>
      <c r="C123" t="e" vm="1">
        <f t="shared" ca="1" si="2"/>
        <v>#NAME?</v>
      </c>
      <c r="D123" t="e" vm="1">
        <f t="shared" ca="1" si="3"/>
        <v>#NAME?</v>
      </c>
    </row>
    <row r="124" spans="1:4">
      <c r="A124" s="44" t="s">
        <v>200</v>
      </c>
      <c r="C124" t="e" vm="1">
        <f t="shared" ca="1" si="2"/>
        <v>#NAME?</v>
      </c>
      <c r="D124" t="e" vm="1">
        <f t="shared" ca="1" si="3"/>
        <v>#NAME?</v>
      </c>
    </row>
    <row r="125" spans="1:4">
      <c r="A125" s="44" t="s">
        <v>201</v>
      </c>
      <c r="C125" t="e" vm="1">
        <f t="shared" ca="1" si="2"/>
        <v>#NAME?</v>
      </c>
      <c r="D125" t="e" vm="1">
        <f t="shared" ca="1" si="3"/>
        <v>#NAME?</v>
      </c>
    </row>
    <row r="126" spans="1:4">
      <c r="A126" s="44" t="s">
        <v>201</v>
      </c>
      <c r="C126" t="e" vm="1">
        <f t="shared" ca="1" si="2"/>
        <v>#NAME?</v>
      </c>
      <c r="D126" t="e" vm="1">
        <f t="shared" ca="1" si="3"/>
        <v>#NAME?</v>
      </c>
    </row>
    <row r="127" spans="1:4">
      <c r="A127" s="44" t="s">
        <v>202</v>
      </c>
      <c r="C127" t="e" vm="1">
        <f t="shared" ca="1" si="2"/>
        <v>#NAME?</v>
      </c>
      <c r="D127" t="e" vm="1">
        <f t="shared" ca="1" si="3"/>
        <v>#NAME?</v>
      </c>
    </row>
    <row r="128" spans="1:4">
      <c r="A128" s="44" t="s">
        <v>202</v>
      </c>
      <c r="C128" t="e" vm="1">
        <f t="shared" ca="1" si="2"/>
        <v>#NAME?</v>
      </c>
      <c r="D128" t="e" vm="1">
        <f t="shared" ca="1" si="3"/>
        <v>#NAME?</v>
      </c>
    </row>
    <row r="129" spans="1:4">
      <c r="A129" s="44" t="s">
        <v>203</v>
      </c>
      <c r="C129" t="e" vm="1">
        <f t="shared" ca="1" si="2"/>
        <v>#NAME?</v>
      </c>
      <c r="D129" t="e" vm="1">
        <f t="shared" ca="1" si="3"/>
        <v>#NAME?</v>
      </c>
    </row>
    <row r="130" spans="1:4">
      <c r="A130" s="44" t="s">
        <v>203</v>
      </c>
      <c r="C130" t="e" vm="1">
        <f t="shared" ca="1" si="2"/>
        <v>#NAME?</v>
      </c>
      <c r="D130" t="e" vm="1">
        <f t="shared" ca="1" si="3"/>
        <v>#NAME?</v>
      </c>
    </row>
    <row r="131" spans="1:4">
      <c r="A131" s="44" t="s">
        <v>204</v>
      </c>
      <c r="C131" t="e" vm="1">
        <f t="shared" ref="C131:C136" ca="1" si="4">_xlfn.IFS(LEFT(A131,7)="เด็กชาย","เด็กชาย",LEFT(A131,8)="เด็กหญิง","เด็กหญิง",LEFT(A131,3)="นาย","นาย",LEFT(A131,6)="นางสาว","นางสาว",LEFT(A131,3)="นาง","นาง")</f>
        <v>#NAME?</v>
      </c>
      <c r="D131" t="e" vm="1">
        <f t="shared" ref="D131:D136" ca="1" si="5">_xlfn.IFS(C131="เด็กชาย",MID(A131,FIND(C131,A131)+7,50),C131="เด็กหญิง",MID(A131,FIND(C131,A131)+8,50),C131="นาย",MID(A131,FIND(C131,A131)+3,50),C131="นางสาว",MID(A131,FIND(C131,A131)+6,50),C131="นาง",MID(A131,FIND(C131,A131)+3,50))</f>
        <v>#NAME?</v>
      </c>
    </row>
    <row r="132" spans="1:4">
      <c r="A132" s="44" t="s">
        <v>204</v>
      </c>
      <c r="C132" t="e" vm="1">
        <f t="shared" ca="1" si="4"/>
        <v>#NAME?</v>
      </c>
      <c r="D132" t="e" vm="1">
        <f t="shared" ca="1" si="5"/>
        <v>#NAME?</v>
      </c>
    </row>
    <row r="133" spans="1:4">
      <c r="A133" s="44" t="s">
        <v>205</v>
      </c>
      <c r="C133" t="e" vm="1">
        <f t="shared" ca="1" si="4"/>
        <v>#NAME?</v>
      </c>
      <c r="D133" t="e" vm="1">
        <f t="shared" ca="1" si="5"/>
        <v>#NAME?</v>
      </c>
    </row>
    <row r="134" spans="1:4">
      <c r="A134" s="44" t="s">
        <v>205</v>
      </c>
      <c r="C134" t="e" vm="1">
        <f t="shared" ca="1" si="4"/>
        <v>#NAME?</v>
      </c>
      <c r="D134" t="e" vm="1">
        <f t="shared" ca="1" si="5"/>
        <v>#NAME?</v>
      </c>
    </row>
    <row r="135" spans="1:4">
      <c r="A135" s="44" t="s">
        <v>206</v>
      </c>
      <c r="C135" t="e" vm="1">
        <f t="shared" ca="1" si="4"/>
        <v>#NAME?</v>
      </c>
      <c r="D135" t="e" vm="1">
        <f t="shared" ca="1" si="5"/>
        <v>#NAME?</v>
      </c>
    </row>
    <row r="136" spans="1:4">
      <c r="A136" s="44" t="s">
        <v>206</v>
      </c>
      <c r="C136" t="e" vm="1">
        <f t="shared" ca="1" si="4"/>
        <v>#NAME?</v>
      </c>
      <c r="D136" t="e" vm="1">
        <f t="shared" ca="1" si="5"/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E939D-0AC6-4479-8B1A-7A860FCD4168}">
  <dimension ref="A1:I47"/>
  <sheetViews>
    <sheetView topLeftCell="H16" zoomScale="110" zoomScaleNormal="110" workbookViewId="0">
      <selection activeCell="I18" sqref="I18"/>
    </sheetView>
  </sheetViews>
  <sheetFormatPr defaultColWidth="8.69921875" defaultRowHeight="18.600000000000001"/>
  <cols>
    <col min="1" max="1" width="6.69921875" style="16" bestFit="1" customWidth="1"/>
    <col min="2" max="2" width="20.59765625" style="16" bestFit="1" customWidth="1"/>
    <col min="3" max="3" width="11.3984375" style="16" bestFit="1" customWidth="1"/>
    <col min="4" max="4" width="9.69921875" style="16" bestFit="1" customWidth="1"/>
    <col min="5" max="5" width="10.3984375" style="16" bestFit="1" customWidth="1"/>
    <col min="6" max="6" width="42.19921875" style="16" bestFit="1" customWidth="1"/>
    <col min="7" max="7" width="35.09765625" style="16" bestFit="1" customWidth="1"/>
    <col min="8" max="8" width="28" style="16" bestFit="1" customWidth="1"/>
    <col min="9" max="9" width="82.796875" style="16" bestFit="1" customWidth="1"/>
    <col min="10" max="16384" width="8.69921875" style="16"/>
  </cols>
  <sheetData>
    <row r="1" spans="1:9" s="15" customFormat="1">
      <c r="A1" s="15" t="s">
        <v>3</v>
      </c>
      <c r="B1" s="15" t="s">
        <v>4</v>
      </c>
      <c r="C1" s="15" t="s">
        <v>60</v>
      </c>
      <c r="D1" s="15" t="s">
        <v>101</v>
      </c>
      <c r="E1" s="15" t="s">
        <v>52</v>
      </c>
      <c r="F1" s="15" t="s">
        <v>65</v>
      </c>
      <c r="G1" s="15" t="s">
        <v>126</v>
      </c>
      <c r="H1" s="15" t="s">
        <v>88</v>
      </c>
      <c r="I1" s="15" t="s">
        <v>115</v>
      </c>
    </row>
    <row r="2" spans="1:9">
      <c r="A2" s="16" t="s">
        <v>5</v>
      </c>
      <c r="B2" s="16" t="s">
        <v>5</v>
      </c>
      <c r="C2" s="16" t="s">
        <v>5</v>
      </c>
      <c r="D2" s="16" t="s">
        <v>5</v>
      </c>
      <c r="E2" s="16" t="s">
        <v>5</v>
      </c>
      <c r="F2" s="16" t="s">
        <v>5</v>
      </c>
      <c r="G2" s="16" t="s">
        <v>5</v>
      </c>
      <c r="H2" s="16" t="s">
        <v>5</v>
      </c>
      <c r="I2" s="16" t="s">
        <v>215</v>
      </c>
    </row>
    <row r="3" spans="1:9">
      <c r="A3" s="16" t="s">
        <v>6</v>
      </c>
      <c r="B3" s="16" t="s">
        <v>10</v>
      </c>
      <c r="C3" s="16" t="s">
        <v>61</v>
      </c>
      <c r="D3" s="16" t="s">
        <v>104</v>
      </c>
      <c r="E3" s="16" t="s">
        <v>53</v>
      </c>
      <c r="F3" s="16" t="s">
        <v>117</v>
      </c>
      <c r="G3" s="16" t="s">
        <v>66</v>
      </c>
      <c r="H3" s="16" t="s">
        <v>74</v>
      </c>
      <c r="I3" s="16" t="s">
        <v>216</v>
      </c>
    </row>
    <row r="4" spans="1:9">
      <c r="A4" s="16" t="s">
        <v>7</v>
      </c>
      <c r="B4" s="16" t="s">
        <v>11</v>
      </c>
      <c r="C4" s="16" t="s">
        <v>62</v>
      </c>
      <c r="D4" s="16" t="s">
        <v>105</v>
      </c>
      <c r="E4" s="16" t="s">
        <v>54</v>
      </c>
      <c r="F4" s="16" t="s">
        <v>118</v>
      </c>
      <c r="G4" s="16" t="s">
        <v>67</v>
      </c>
      <c r="H4" s="16" t="s">
        <v>75</v>
      </c>
      <c r="I4" s="16" t="s">
        <v>217</v>
      </c>
    </row>
    <row r="5" spans="1:9">
      <c r="A5" s="16" t="s">
        <v>8</v>
      </c>
      <c r="B5" s="16" t="s">
        <v>12</v>
      </c>
      <c r="D5" s="16" t="s">
        <v>106</v>
      </c>
      <c r="E5" s="16" t="s">
        <v>55</v>
      </c>
      <c r="F5" s="16" t="s">
        <v>119</v>
      </c>
      <c r="G5" s="16" t="s">
        <v>68</v>
      </c>
      <c r="H5" s="16" t="s">
        <v>76</v>
      </c>
      <c r="I5" s="16" t="s">
        <v>218</v>
      </c>
    </row>
    <row r="6" spans="1:9">
      <c r="A6" s="16" t="s">
        <v>9</v>
      </c>
      <c r="B6" s="16" t="s">
        <v>13</v>
      </c>
      <c r="D6" s="16" t="s">
        <v>107</v>
      </c>
      <c r="E6" s="16" t="s">
        <v>56</v>
      </c>
      <c r="F6" s="16" t="s">
        <v>120</v>
      </c>
      <c r="G6" s="16" t="s">
        <v>69</v>
      </c>
      <c r="H6" s="16" t="s">
        <v>77</v>
      </c>
      <c r="I6" s="16" t="s">
        <v>219</v>
      </c>
    </row>
    <row r="7" spans="1:9">
      <c r="B7" s="16" t="s">
        <v>14</v>
      </c>
      <c r="D7" s="16" t="s">
        <v>108</v>
      </c>
      <c r="E7" s="16" t="s">
        <v>57</v>
      </c>
      <c r="F7" s="16" t="s">
        <v>121</v>
      </c>
      <c r="H7" s="16" t="s">
        <v>78</v>
      </c>
      <c r="I7" s="16" t="s">
        <v>220</v>
      </c>
    </row>
    <row r="8" spans="1:9">
      <c r="B8" s="16" t="s">
        <v>15</v>
      </c>
      <c r="D8" s="16" t="s">
        <v>109</v>
      </c>
      <c r="E8" s="16" t="s">
        <v>58</v>
      </c>
      <c r="F8" s="16" t="s">
        <v>122</v>
      </c>
      <c r="H8" s="16" t="s">
        <v>79</v>
      </c>
      <c r="I8" s="16" t="s">
        <v>221</v>
      </c>
    </row>
    <row r="9" spans="1:9">
      <c r="B9" s="16" t="s">
        <v>16</v>
      </c>
      <c r="E9" s="16" t="s">
        <v>59</v>
      </c>
      <c r="F9" s="16" t="s">
        <v>123</v>
      </c>
      <c r="H9" s="16" t="s">
        <v>80</v>
      </c>
      <c r="I9" s="16" t="s">
        <v>222</v>
      </c>
    </row>
    <row r="10" spans="1:9">
      <c r="B10" s="16" t="s">
        <v>17</v>
      </c>
      <c r="H10" s="16" t="s">
        <v>81</v>
      </c>
      <c r="I10" s="16" t="s">
        <v>223</v>
      </c>
    </row>
    <row r="11" spans="1:9">
      <c r="B11" s="16" t="s">
        <v>18</v>
      </c>
      <c r="H11" s="16" t="s">
        <v>82</v>
      </c>
      <c r="I11" s="16" t="s">
        <v>224</v>
      </c>
    </row>
    <row r="12" spans="1:9">
      <c r="B12" s="16" t="s">
        <v>19</v>
      </c>
      <c r="H12" s="16" t="s">
        <v>83</v>
      </c>
      <c r="I12" s="16" t="s">
        <v>225</v>
      </c>
    </row>
    <row r="13" spans="1:9">
      <c r="B13" s="16" t="s">
        <v>20</v>
      </c>
      <c r="H13" s="16" t="s">
        <v>84</v>
      </c>
      <c r="I13" s="16" t="s">
        <v>226</v>
      </c>
    </row>
    <row r="14" spans="1:9">
      <c r="B14" s="16" t="s">
        <v>21</v>
      </c>
      <c r="H14" s="16" t="s">
        <v>85</v>
      </c>
      <c r="I14" s="16" t="s">
        <v>227</v>
      </c>
    </row>
    <row r="15" spans="1:9">
      <c r="B15" s="16" t="s">
        <v>22</v>
      </c>
      <c r="H15" s="16" t="s">
        <v>86</v>
      </c>
      <c r="I15" s="16" t="s">
        <v>228</v>
      </c>
    </row>
    <row r="16" spans="1:9">
      <c r="B16" s="16" t="s">
        <v>23</v>
      </c>
      <c r="H16" s="16" t="s">
        <v>244</v>
      </c>
      <c r="I16" s="16" t="s">
        <v>229</v>
      </c>
    </row>
    <row r="17" spans="2:9">
      <c r="B17" s="16" t="s">
        <v>24</v>
      </c>
      <c r="H17" s="16" t="s">
        <v>87</v>
      </c>
      <c r="I17" s="16" t="s">
        <v>230</v>
      </c>
    </row>
    <row r="18" spans="2:9">
      <c r="B18" s="16" t="s">
        <v>25</v>
      </c>
      <c r="I18" s="16" t="s">
        <v>231</v>
      </c>
    </row>
    <row r="19" spans="2:9">
      <c r="B19" s="16" t="s">
        <v>26</v>
      </c>
      <c r="I19" s="16" t="s">
        <v>232</v>
      </c>
    </row>
    <row r="20" spans="2:9">
      <c r="B20" s="16" t="s">
        <v>27</v>
      </c>
      <c r="I20" s="16" t="s">
        <v>233</v>
      </c>
    </row>
    <row r="21" spans="2:9">
      <c r="B21" s="16" t="s">
        <v>45</v>
      </c>
      <c r="I21" s="16" t="s">
        <v>234</v>
      </c>
    </row>
    <row r="22" spans="2:9">
      <c r="B22" s="16" t="s">
        <v>135</v>
      </c>
      <c r="I22" s="16" t="s">
        <v>235</v>
      </c>
    </row>
    <row r="23" spans="2:9">
      <c r="B23" s="16" t="s">
        <v>28</v>
      </c>
      <c r="I23" s="16" t="s">
        <v>236</v>
      </c>
    </row>
    <row r="24" spans="2:9">
      <c r="B24" s="16" t="s">
        <v>29</v>
      </c>
      <c r="I24" s="16" t="s">
        <v>237</v>
      </c>
    </row>
    <row r="25" spans="2:9">
      <c r="B25" s="16" t="s">
        <v>30</v>
      </c>
      <c r="I25" s="16" t="s">
        <v>238</v>
      </c>
    </row>
    <row r="26" spans="2:9">
      <c r="B26" s="16" t="s">
        <v>31</v>
      </c>
      <c r="I26" s="16" t="s">
        <v>239</v>
      </c>
    </row>
    <row r="27" spans="2:9">
      <c r="B27" s="16" t="s">
        <v>32</v>
      </c>
      <c r="I27" s="16" t="s">
        <v>240</v>
      </c>
    </row>
    <row r="28" spans="2:9">
      <c r="B28" s="16" t="s">
        <v>33</v>
      </c>
      <c r="I28" s="16" t="s">
        <v>241</v>
      </c>
    </row>
    <row r="29" spans="2:9">
      <c r="B29" s="16" t="s">
        <v>34</v>
      </c>
      <c r="I29" s="16" t="s">
        <v>242</v>
      </c>
    </row>
    <row r="30" spans="2:9">
      <c r="B30" s="16" t="s">
        <v>35</v>
      </c>
      <c r="I30" s="16" t="s">
        <v>243</v>
      </c>
    </row>
    <row r="31" spans="2:9">
      <c r="B31" s="16" t="s">
        <v>36</v>
      </c>
    </row>
    <row r="32" spans="2:9">
      <c r="B32" s="16" t="s">
        <v>37</v>
      </c>
    </row>
    <row r="33" spans="2:2">
      <c r="B33" s="16" t="s">
        <v>38</v>
      </c>
    </row>
    <row r="34" spans="2:2">
      <c r="B34" s="16" t="s">
        <v>39</v>
      </c>
    </row>
    <row r="35" spans="2:2">
      <c r="B35" s="16" t="s">
        <v>49</v>
      </c>
    </row>
    <row r="36" spans="2:2">
      <c r="B36" s="16" t="s">
        <v>50</v>
      </c>
    </row>
    <row r="37" spans="2:2">
      <c r="B37" s="16" t="s">
        <v>44</v>
      </c>
    </row>
    <row r="38" spans="2:2">
      <c r="B38" s="16" t="s">
        <v>51</v>
      </c>
    </row>
    <row r="39" spans="2:2">
      <c r="B39" s="16" t="s">
        <v>47</v>
      </c>
    </row>
    <row r="40" spans="2:2">
      <c r="B40" s="16" t="s">
        <v>48</v>
      </c>
    </row>
    <row r="41" spans="2:2">
      <c r="B41" s="16" t="s">
        <v>40</v>
      </c>
    </row>
    <row r="42" spans="2:2">
      <c r="B42" s="16" t="s">
        <v>136</v>
      </c>
    </row>
    <row r="43" spans="2:2">
      <c r="B43" s="16" t="s">
        <v>41</v>
      </c>
    </row>
    <row r="44" spans="2:2">
      <c r="B44" s="16" t="s">
        <v>42</v>
      </c>
    </row>
    <row r="45" spans="2:2">
      <c r="B45" s="16" t="s">
        <v>43</v>
      </c>
    </row>
    <row r="46" spans="2:2">
      <c r="B46" s="16" t="s">
        <v>46</v>
      </c>
    </row>
    <row r="47" spans="2:2">
      <c r="B47" s="16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แบบสรุปข้อมูล (ส่งพร้อมบันทึก)</vt:lpstr>
      <vt:lpstr>แบบบันทึกแผน-ผล 68</vt:lpstr>
      <vt:lpstr>Sheet1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User</cp:lastModifiedBy>
  <cp:lastPrinted>2025-03-19T08:29:16Z</cp:lastPrinted>
  <dcterms:created xsi:type="dcterms:W3CDTF">2024-11-09T01:57:11Z</dcterms:created>
  <dcterms:modified xsi:type="dcterms:W3CDTF">2025-03-19T09:32:36Z</dcterms:modified>
</cp:coreProperties>
</file>